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.1 - Příprava stavb..." sheetId="2" r:id="rId2"/>
    <sheet name="SO 001.2 - Příprava stavb..." sheetId="3" r:id="rId3"/>
    <sheet name="SO 101.1 - Stezka - uznat..." sheetId="4" r:id="rId4"/>
    <sheet name="SO 101.2 - Stezka - neuzn..." sheetId="5" r:id="rId5"/>
    <sheet name="SO 101.3 - Stezka - uznat..." sheetId="6" r:id="rId6"/>
    <sheet name="SO 101.4 - Stezka - uznat..." sheetId="7" r:id="rId7"/>
    <sheet name="SO 102 - Parkovací stání" sheetId="8" r:id="rId8"/>
    <sheet name="SO 401 - Rekonstrukce VO" sheetId="9" r:id="rId9"/>
    <sheet name="VRN - Ostatní náklady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001.1 - Příprava stavb...'!$C$118:$K$158</definedName>
    <definedName name="_xlnm.Print_Area" localSheetId="1">'SO 001.1 - Příprava stavb...'!$C$4:$J$39,'SO 001.1 - Příprava stavb...'!$C$50:$J$76,'SO 001.1 - Příprava stavb...'!$C$82:$J$100,'SO 001.1 - Příprava stavb...'!$C$106:$K$158</definedName>
    <definedName name="_xlnm.Print_Titles" localSheetId="1">'SO 001.1 - Příprava stavb...'!$118:$118</definedName>
    <definedName name="_xlnm._FilterDatabase" localSheetId="2" hidden="1">'SO 001.2 - Příprava stavb...'!$C$118:$K$126</definedName>
    <definedName name="_xlnm.Print_Area" localSheetId="2">'SO 001.2 - Příprava stavb...'!$C$4:$J$39,'SO 001.2 - Příprava stavb...'!$C$50:$J$76,'SO 001.2 - Příprava stavb...'!$C$82:$J$100,'SO 001.2 - Příprava stavb...'!$C$106:$K$126</definedName>
    <definedName name="_xlnm.Print_Titles" localSheetId="2">'SO 001.2 - Příprava stavb...'!$118:$118</definedName>
    <definedName name="_xlnm._FilterDatabase" localSheetId="3" hidden="1">'SO 101.1 - Stezka - uznat...'!$C$123:$K$359</definedName>
    <definedName name="_xlnm.Print_Area" localSheetId="3">'SO 101.1 - Stezka - uznat...'!$C$4:$J$39,'SO 101.1 - Stezka - uznat...'!$C$50:$J$76,'SO 101.1 - Stezka - uznat...'!$C$82:$J$105,'SO 101.1 - Stezka - uznat...'!$C$111:$K$359</definedName>
    <definedName name="_xlnm.Print_Titles" localSheetId="3">'SO 101.1 - Stezka - uznat...'!$123:$123</definedName>
    <definedName name="_xlnm._FilterDatabase" localSheetId="4" hidden="1">'SO 101.2 - Stezka - neuzn...'!$C$120:$K$212</definedName>
    <definedName name="_xlnm.Print_Area" localSheetId="4">'SO 101.2 - Stezka - neuzn...'!$C$4:$J$39,'SO 101.2 - Stezka - neuzn...'!$C$50:$J$76,'SO 101.2 - Stezka - neuzn...'!$C$82:$J$102,'SO 101.2 - Stezka - neuzn...'!$C$108:$K$212</definedName>
    <definedName name="_xlnm.Print_Titles" localSheetId="4">'SO 101.2 - Stezka - neuzn...'!$120:$120</definedName>
    <definedName name="_xlnm._FilterDatabase" localSheetId="5" hidden="1">'SO 101.3 - Stezka - uznat...'!$C$119:$K$166</definedName>
    <definedName name="_xlnm.Print_Area" localSheetId="5">'SO 101.3 - Stezka - uznat...'!$C$4:$J$39,'SO 101.3 - Stezka - uznat...'!$C$50:$J$76,'SO 101.3 - Stezka - uznat...'!$C$82:$J$101,'SO 101.3 - Stezka - uznat...'!$C$107:$K$166</definedName>
    <definedName name="_xlnm.Print_Titles" localSheetId="5">'SO 101.3 - Stezka - uznat...'!$119:$119</definedName>
    <definedName name="_xlnm._FilterDatabase" localSheetId="6" hidden="1">'SO 101.4 - Stezka - uznat...'!$C$119:$K$132</definedName>
    <definedName name="_xlnm.Print_Area" localSheetId="6">'SO 101.4 - Stezka - uznat...'!$C$4:$J$39,'SO 101.4 - Stezka - uznat...'!$C$50:$J$76,'SO 101.4 - Stezka - uznat...'!$C$82:$J$101,'SO 101.4 - Stezka - uznat...'!$C$107:$K$132</definedName>
    <definedName name="_xlnm.Print_Titles" localSheetId="6">'SO 101.4 - Stezka - uznat...'!$119:$119</definedName>
    <definedName name="_xlnm._FilterDatabase" localSheetId="7" hidden="1">'SO 102 - Parkovací stání'!$C$119:$K$158</definedName>
    <definedName name="_xlnm.Print_Area" localSheetId="7">'SO 102 - Parkovací stání'!$C$4:$J$39,'SO 102 - Parkovací stání'!$C$50:$J$76,'SO 102 - Parkovací stání'!$C$82:$J$101,'SO 102 - Parkovací stání'!$C$107:$K$158</definedName>
    <definedName name="_xlnm.Print_Titles" localSheetId="7">'SO 102 - Parkovací stání'!$119:$119</definedName>
    <definedName name="_xlnm._FilterDatabase" localSheetId="8" hidden="1">'SO 401 - Rekonstrukce VO'!$C$125:$K$705</definedName>
    <definedName name="_xlnm.Print_Area" localSheetId="8">'SO 401 - Rekonstrukce VO'!$C$4:$J$39,'SO 401 - Rekonstrukce VO'!$C$50:$J$76,'SO 401 - Rekonstrukce VO'!$C$82:$J$107,'SO 401 - Rekonstrukce VO'!$C$113:$K$705</definedName>
    <definedName name="_xlnm.Print_Titles" localSheetId="8">'SO 401 - Rekonstrukce VO'!$125:$125</definedName>
    <definedName name="_xlnm._FilterDatabase" localSheetId="9" hidden="1">'VRN - Ostatní náklady'!$C$117:$K$129</definedName>
    <definedName name="_xlnm.Print_Area" localSheetId="9">'VRN - Ostatní náklady'!$C$4:$J$39,'VRN - Ostatní náklady'!$C$50:$J$76,'VRN - Ostatní náklady'!$C$82:$J$99,'VRN - Ostatní náklady'!$C$105:$K$129</definedName>
    <definedName name="_xlnm.Print_Titles" localSheetId="9">'VRN - Ostatní náklady'!$117:$117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91"/>
  <c r="J14"/>
  <c r="J12"/>
  <c r="J112"/>
  <c r="E7"/>
  <c r="E85"/>
  <c i="9" r="J37"/>
  <c r="J36"/>
  <c i="1" r="AY102"/>
  <c i="9" r="J35"/>
  <c i="1" r="AX102"/>
  <c i="9" r="BI705"/>
  <c r="BH705"/>
  <c r="BG705"/>
  <c r="BF705"/>
  <c r="T705"/>
  <c r="R705"/>
  <c r="P705"/>
  <c r="BI698"/>
  <c r="BH698"/>
  <c r="BG698"/>
  <c r="BF698"/>
  <c r="T698"/>
  <c r="R698"/>
  <c r="P698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1"/>
  <c r="BH681"/>
  <c r="BG681"/>
  <c r="BF681"/>
  <c r="T681"/>
  <c r="R681"/>
  <c r="P681"/>
  <c r="BI680"/>
  <c r="BH680"/>
  <c r="BG680"/>
  <c r="BF680"/>
  <c r="T680"/>
  <c r="R680"/>
  <c r="P680"/>
  <c r="BI677"/>
  <c r="BH677"/>
  <c r="BG677"/>
  <c r="BF677"/>
  <c r="T677"/>
  <c r="R677"/>
  <c r="P677"/>
  <c r="BI670"/>
  <c r="BH670"/>
  <c r="BG670"/>
  <c r="BF670"/>
  <c r="T670"/>
  <c r="R670"/>
  <c r="P670"/>
  <c r="BI665"/>
  <c r="BH665"/>
  <c r="BG665"/>
  <c r="BF665"/>
  <c r="T665"/>
  <c r="R665"/>
  <c r="P665"/>
  <c r="BI660"/>
  <c r="BH660"/>
  <c r="BG660"/>
  <c r="BF660"/>
  <c r="T660"/>
  <c r="R660"/>
  <c r="P660"/>
  <c r="BI652"/>
  <c r="BH652"/>
  <c r="BG652"/>
  <c r="BF652"/>
  <c r="T652"/>
  <c r="R652"/>
  <c r="P652"/>
  <c r="BI648"/>
  <c r="BH648"/>
  <c r="BG648"/>
  <c r="BF648"/>
  <c r="T648"/>
  <c r="R648"/>
  <c r="P648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3"/>
  <c r="BH613"/>
  <c r="BG613"/>
  <c r="BF613"/>
  <c r="T613"/>
  <c r="R613"/>
  <c r="P613"/>
  <c r="BI609"/>
  <c r="BH609"/>
  <c r="BG609"/>
  <c r="BF609"/>
  <c r="T609"/>
  <c r="R609"/>
  <c r="P609"/>
  <c r="BI607"/>
  <c r="BH607"/>
  <c r="BG607"/>
  <c r="BF607"/>
  <c r="T607"/>
  <c r="R607"/>
  <c r="P607"/>
  <c r="BI606"/>
  <c r="BH606"/>
  <c r="BG606"/>
  <c r="BF606"/>
  <c r="T606"/>
  <c r="R606"/>
  <c r="P606"/>
  <c r="BI603"/>
  <c r="BH603"/>
  <c r="BG603"/>
  <c r="BF603"/>
  <c r="T603"/>
  <c r="R603"/>
  <c r="P603"/>
  <c r="BI602"/>
  <c r="BH602"/>
  <c r="BG602"/>
  <c r="BF602"/>
  <c r="T602"/>
  <c r="R602"/>
  <c r="P602"/>
  <c r="BI598"/>
  <c r="BH598"/>
  <c r="BG598"/>
  <c r="BF598"/>
  <c r="T598"/>
  <c r="R598"/>
  <c r="P598"/>
  <c r="BI591"/>
  <c r="BH591"/>
  <c r="BG591"/>
  <c r="BF591"/>
  <c r="T591"/>
  <c r="R591"/>
  <c r="P591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78"/>
  <c r="BH578"/>
  <c r="BG578"/>
  <c r="BF578"/>
  <c r="T578"/>
  <c r="R578"/>
  <c r="P578"/>
  <c r="BI577"/>
  <c r="BH577"/>
  <c r="BG577"/>
  <c r="BF577"/>
  <c r="T577"/>
  <c r="R577"/>
  <c r="P577"/>
  <c r="BI575"/>
  <c r="BH575"/>
  <c r="BG575"/>
  <c r="BF575"/>
  <c r="T575"/>
  <c r="R575"/>
  <c r="P575"/>
  <c r="BI571"/>
  <c r="BH571"/>
  <c r="BG571"/>
  <c r="BF571"/>
  <c r="T571"/>
  <c r="R571"/>
  <c r="P571"/>
  <c r="BI570"/>
  <c r="BH570"/>
  <c r="BG570"/>
  <c r="BF570"/>
  <c r="T570"/>
  <c r="R570"/>
  <c r="P570"/>
  <c r="BI563"/>
  <c r="BH563"/>
  <c r="BG563"/>
  <c r="BF563"/>
  <c r="T563"/>
  <c r="R563"/>
  <c r="P563"/>
  <c r="BI561"/>
  <c r="BH561"/>
  <c r="BG561"/>
  <c r="BF561"/>
  <c r="T561"/>
  <c r="R561"/>
  <c r="P561"/>
  <c r="BI554"/>
  <c r="BH554"/>
  <c r="BG554"/>
  <c r="BF554"/>
  <c r="T554"/>
  <c r="R554"/>
  <c r="P554"/>
  <c r="BI548"/>
  <c r="BH548"/>
  <c r="BG548"/>
  <c r="BF548"/>
  <c r="T548"/>
  <c r="R548"/>
  <c r="P548"/>
  <c r="BI542"/>
  <c r="BH542"/>
  <c r="BG542"/>
  <c r="BF542"/>
  <c r="T542"/>
  <c r="R542"/>
  <c r="P542"/>
  <c r="BI534"/>
  <c r="BH534"/>
  <c r="BG534"/>
  <c r="BF534"/>
  <c r="T534"/>
  <c r="R534"/>
  <c r="P534"/>
  <c r="BI527"/>
  <c r="BH527"/>
  <c r="BG527"/>
  <c r="BF527"/>
  <c r="T527"/>
  <c r="R527"/>
  <c r="P527"/>
  <c r="BI524"/>
  <c r="BH524"/>
  <c r="BG524"/>
  <c r="BF524"/>
  <c r="T524"/>
  <c r="R524"/>
  <c r="P524"/>
  <c r="BI518"/>
  <c r="BH518"/>
  <c r="BG518"/>
  <c r="BF518"/>
  <c r="T518"/>
  <c r="R518"/>
  <c r="P518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9"/>
  <c r="BH509"/>
  <c r="BG509"/>
  <c r="BF509"/>
  <c r="T509"/>
  <c r="R509"/>
  <c r="P509"/>
  <c r="BI507"/>
  <c r="BH507"/>
  <c r="BG507"/>
  <c r="BF507"/>
  <c r="T507"/>
  <c r="R507"/>
  <c r="P507"/>
  <c r="BI503"/>
  <c r="BH503"/>
  <c r="BG503"/>
  <c r="BF503"/>
  <c r="T503"/>
  <c r="R503"/>
  <c r="P503"/>
  <c r="BI502"/>
  <c r="BH502"/>
  <c r="BG502"/>
  <c r="BF502"/>
  <c r="T502"/>
  <c r="R502"/>
  <c r="P502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3"/>
  <c r="BH493"/>
  <c r="BG493"/>
  <c r="BF493"/>
  <c r="T493"/>
  <c r="R493"/>
  <c r="P493"/>
  <c r="BI488"/>
  <c r="BH488"/>
  <c r="BG488"/>
  <c r="BF488"/>
  <c r="T488"/>
  <c r="R488"/>
  <c r="P488"/>
  <c r="BI486"/>
  <c r="BH486"/>
  <c r="BG486"/>
  <c r="BF486"/>
  <c r="T486"/>
  <c r="R486"/>
  <c r="P486"/>
  <c r="BI481"/>
  <c r="BH481"/>
  <c r="BG481"/>
  <c r="BF481"/>
  <c r="T481"/>
  <c r="R481"/>
  <c r="P481"/>
  <c r="BI479"/>
  <c r="BH479"/>
  <c r="BG479"/>
  <c r="BF479"/>
  <c r="T479"/>
  <c r="R479"/>
  <c r="P47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56"/>
  <c r="BH456"/>
  <c r="BG456"/>
  <c r="BF456"/>
  <c r="T456"/>
  <c r="R456"/>
  <c r="P456"/>
  <c r="BI455"/>
  <c r="BH455"/>
  <c r="BG455"/>
  <c r="BF455"/>
  <c r="T455"/>
  <c r="R455"/>
  <c r="P455"/>
  <c r="BI446"/>
  <c r="BH446"/>
  <c r="BG446"/>
  <c r="BF446"/>
  <c r="T446"/>
  <c r="R446"/>
  <c r="P446"/>
  <c r="BI445"/>
  <c r="BH445"/>
  <c r="BG445"/>
  <c r="BF445"/>
  <c r="T445"/>
  <c r="R445"/>
  <c r="P445"/>
  <c r="BI436"/>
  <c r="BH436"/>
  <c r="BG436"/>
  <c r="BF436"/>
  <c r="T436"/>
  <c r="R436"/>
  <c r="P436"/>
  <c r="BI435"/>
  <c r="BH435"/>
  <c r="BG435"/>
  <c r="BF435"/>
  <c r="T435"/>
  <c r="R435"/>
  <c r="P435"/>
  <c r="BI428"/>
  <c r="BH428"/>
  <c r="BG428"/>
  <c r="BF428"/>
  <c r="T428"/>
  <c r="R428"/>
  <c r="P428"/>
  <c r="BI420"/>
  <c r="BH420"/>
  <c r="BG420"/>
  <c r="BF420"/>
  <c r="T420"/>
  <c r="R420"/>
  <c r="P420"/>
  <c r="BI409"/>
  <c r="BH409"/>
  <c r="BG409"/>
  <c r="BF409"/>
  <c r="T409"/>
  <c r="R409"/>
  <c r="P409"/>
  <c r="BI407"/>
  <c r="BH407"/>
  <c r="BG407"/>
  <c r="BF407"/>
  <c r="T407"/>
  <c r="R407"/>
  <c r="P407"/>
  <c r="BI396"/>
  <c r="BH396"/>
  <c r="BG396"/>
  <c r="BF396"/>
  <c r="T396"/>
  <c r="R396"/>
  <c r="P396"/>
  <c r="BI394"/>
  <c r="BH394"/>
  <c r="BG394"/>
  <c r="BF394"/>
  <c r="T394"/>
  <c r="R394"/>
  <c r="P394"/>
  <c r="BI383"/>
  <c r="BH383"/>
  <c r="BG383"/>
  <c r="BF383"/>
  <c r="T383"/>
  <c r="R383"/>
  <c r="P383"/>
  <c r="BI372"/>
  <c r="BH372"/>
  <c r="BG372"/>
  <c r="BF372"/>
  <c r="T372"/>
  <c r="R372"/>
  <c r="P372"/>
  <c r="BI370"/>
  <c r="BH370"/>
  <c r="BG370"/>
  <c r="BF370"/>
  <c r="T370"/>
  <c r="R370"/>
  <c r="P370"/>
  <c r="BI359"/>
  <c r="BH359"/>
  <c r="BG359"/>
  <c r="BF359"/>
  <c r="T359"/>
  <c r="R359"/>
  <c r="P359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4"/>
  <c r="BH324"/>
  <c r="BG324"/>
  <c r="BF324"/>
  <c r="T324"/>
  <c r="T323"/>
  <c r="R324"/>
  <c r="R323"/>
  <c r="P324"/>
  <c r="P323"/>
  <c r="BI313"/>
  <c r="BH313"/>
  <c r="BG313"/>
  <c r="BF313"/>
  <c r="T313"/>
  <c r="R313"/>
  <c r="P313"/>
  <c r="BI303"/>
  <c r="BH303"/>
  <c r="BG303"/>
  <c r="BF303"/>
  <c r="T303"/>
  <c r="R303"/>
  <c r="P303"/>
  <c r="BI292"/>
  <c r="BH292"/>
  <c r="BG292"/>
  <c r="BF292"/>
  <c r="T292"/>
  <c r="R292"/>
  <c r="P292"/>
  <c r="BI281"/>
  <c r="BH281"/>
  <c r="BG281"/>
  <c r="BF281"/>
  <c r="T281"/>
  <c r="R281"/>
  <c r="P281"/>
  <c r="BI270"/>
  <c r="BH270"/>
  <c r="BG270"/>
  <c r="BF270"/>
  <c r="T270"/>
  <c r="R270"/>
  <c r="P270"/>
  <c r="BI259"/>
  <c r="BH259"/>
  <c r="BG259"/>
  <c r="BF259"/>
  <c r="T259"/>
  <c r="R259"/>
  <c r="P259"/>
  <c r="BI257"/>
  <c r="BH257"/>
  <c r="BG257"/>
  <c r="BF257"/>
  <c r="T257"/>
  <c r="R257"/>
  <c r="P257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197"/>
  <c r="BH197"/>
  <c r="BG197"/>
  <c r="BF197"/>
  <c r="T197"/>
  <c r="R197"/>
  <c r="P197"/>
  <c r="BI185"/>
  <c r="BH185"/>
  <c r="BG185"/>
  <c r="BF185"/>
  <c r="T185"/>
  <c r="R185"/>
  <c r="P185"/>
  <c r="BI176"/>
  <c r="BH176"/>
  <c r="BG176"/>
  <c r="BF176"/>
  <c r="T176"/>
  <c r="R176"/>
  <c r="P176"/>
  <c r="BI171"/>
  <c r="BH171"/>
  <c r="BG171"/>
  <c r="BF171"/>
  <c r="T171"/>
  <c r="R171"/>
  <c r="P171"/>
  <c r="BI160"/>
  <c r="BH160"/>
  <c r="BG160"/>
  <c r="BF160"/>
  <c r="T160"/>
  <c r="R160"/>
  <c r="P160"/>
  <c r="BI149"/>
  <c r="BH149"/>
  <c r="BG149"/>
  <c r="BF149"/>
  <c r="T149"/>
  <c r="R149"/>
  <c r="P149"/>
  <c r="BI138"/>
  <c r="BH138"/>
  <c r="BG138"/>
  <c r="BF138"/>
  <c r="T138"/>
  <c r="R138"/>
  <c r="P138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89"/>
  <c r="E7"/>
  <c r="E116"/>
  <c i="8" r="J37"/>
  <c r="J36"/>
  <c i="1" r="AY101"/>
  <c i="8" r="J35"/>
  <c i="1" r="AX101"/>
  <c i="8"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89"/>
  <c r="E7"/>
  <c r="E110"/>
  <c i="7" r="J37"/>
  <c r="J36"/>
  <c i="1" r="AY100"/>
  <c i="7" r="J35"/>
  <c i="1" r="AX100"/>
  <c i="7"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T121"/>
  <c r="R122"/>
  <c r="R121"/>
  <c r="P122"/>
  <c r="P121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6" r="J37"/>
  <c r="J36"/>
  <c i="1" r="AY99"/>
  <c i="6" r="J35"/>
  <c i="1" r="AX99"/>
  <c i="6" r="BI166"/>
  <c r="BH166"/>
  <c r="BG166"/>
  <c r="BF166"/>
  <c r="T166"/>
  <c r="T165"/>
  <c r="R166"/>
  <c r="R165"/>
  <c r="P166"/>
  <c r="P165"/>
  <c r="BI161"/>
  <c r="BH161"/>
  <c r="BG161"/>
  <c r="BF161"/>
  <c r="T161"/>
  <c r="T160"/>
  <c r="R161"/>
  <c r="R160"/>
  <c r="P161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91"/>
  <c r="J14"/>
  <c r="J12"/>
  <c r="J89"/>
  <c r="E7"/>
  <c r="E110"/>
  <c i="5" r="J37"/>
  <c r="J36"/>
  <c i="1" r="AY98"/>
  <c i="5" r="J35"/>
  <c i="1" r="AX98"/>
  <c i="5" r="BI212"/>
  <c r="BH212"/>
  <c r="BG212"/>
  <c r="BF212"/>
  <c r="T212"/>
  <c r="T211"/>
  <c r="R212"/>
  <c r="R211"/>
  <c r="P212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197"/>
  <c r="BH197"/>
  <c r="BG197"/>
  <c r="BF197"/>
  <c r="T197"/>
  <c r="R197"/>
  <c r="P197"/>
  <c r="BI192"/>
  <c r="BH192"/>
  <c r="BG192"/>
  <c r="BF192"/>
  <c r="T192"/>
  <c r="R192"/>
  <c r="P192"/>
  <c r="BI182"/>
  <c r="BH182"/>
  <c r="BG182"/>
  <c r="BF182"/>
  <c r="T182"/>
  <c r="R182"/>
  <c r="P182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23"/>
  <c r="BH123"/>
  <c r="BG123"/>
  <c r="BF123"/>
  <c r="T123"/>
  <c r="T122"/>
  <c r="R123"/>
  <c r="R122"/>
  <c r="P123"/>
  <c r="P122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89"/>
  <c r="E7"/>
  <c r="E85"/>
  <c i="4" r="J37"/>
  <c r="J36"/>
  <c i="1" r="AY97"/>
  <c i="4" r="J35"/>
  <c i="1" r="AX97"/>
  <c i="4" r="BI359"/>
  <c r="BH359"/>
  <c r="BG359"/>
  <c r="BF359"/>
  <c r="T359"/>
  <c r="R359"/>
  <c r="P359"/>
  <c r="BI356"/>
  <c r="BH356"/>
  <c r="BG356"/>
  <c r="BF356"/>
  <c r="T356"/>
  <c r="R356"/>
  <c r="P356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1"/>
  <c r="BH331"/>
  <c r="BG331"/>
  <c r="BF331"/>
  <c r="T331"/>
  <c r="R331"/>
  <c r="P331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07"/>
  <c r="BH307"/>
  <c r="BG307"/>
  <c r="BF307"/>
  <c r="T307"/>
  <c r="R307"/>
  <c r="P307"/>
  <c r="BI300"/>
  <c r="BH300"/>
  <c r="BG300"/>
  <c r="BF300"/>
  <c r="T300"/>
  <c r="R300"/>
  <c r="P300"/>
  <c r="BI299"/>
  <c r="BH299"/>
  <c r="BG299"/>
  <c r="BF299"/>
  <c r="T299"/>
  <c r="R299"/>
  <c r="P299"/>
  <c r="BI286"/>
  <c r="BH286"/>
  <c r="BG286"/>
  <c r="BF286"/>
  <c r="T286"/>
  <c r="R286"/>
  <c r="P286"/>
  <c r="BI280"/>
  <c r="BH280"/>
  <c r="BG280"/>
  <c r="BF280"/>
  <c r="T280"/>
  <c r="R280"/>
  <c r="P280"/>
  <c r="BI270"/>
  <c r="BH270"/>
  <c r="BG270"/>
  <c r="BF270"/>
  <c r="T270"/>
  <c r="R270"/>
  <c r="P270"/>
  <c r="BI269"/>
  <c r="BH269"/>
  <c r="BG269"/>
  <c r="BF269"/>
  <c r="T269"/>
  <c r="R269"/>
  <c r="P269"/>
  <c r="BI259"/>
  <c r="BH259"/>
  <c r="BG259"/>
  <c r="BF259"/>
  <c r="T259"/>
  <c r="R259"/>
  <c r="P259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17"/>
  <c r="BH217"/>
  <c r="BG217"/>
  <c r="BF217"/>
  <c r="T217"/>
  <c r="R217"/>
  <c r="P21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1"/>
  <c r="BH151"/>
  <c r="BG151"/>
  <c r="BF151"/>
  <c r="T151"/>
  <c r="R151"/>
  <c r="P151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6"/>
  <c r="BH126"/>
  <c r="BG126"/>
  <c r="BF126"/>
  <c r="T126"/>
  <c r="R126"/>
  <c r="P126"/>
  <c r="F118"/>
  <c r="E116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18"/>
  <c r="E7"/>
  <c r="E114"/>
  <c i="3" r="J37"/>
  <c r="J36"/>
  <c i="1" r="AY96"/>
  <c i="3" r="J35"/>
  <c i="1" r="AX96"/>
  <c i="3"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91"/>
  <c r="J20"/>
  <c r="J18"/>
  <c r="E18"/>
  <c r="F92"/>
  <c r="J17"/>
  <c r="J15"/>
  <c r="E15"/>
  <c r="F91"/>
  <c r="J14"/>
  <c r="J12"/>
  <c r="J113"/>
  <c r="E7"/>
  <c r="E109"/>
  <c i="1" r="L90"/>
  <c r="AM90"/>
  <c r="AM89"/>
  <c r="L89"/>
  <c r="AM87"/>
  <c r="L87"/>
  <c r="L85"/>
  <c r="L84"/>
  <c i="2" r="J155"/>
  <c r="BK122"/>
  <c r="J135"/>
  <c r="J122"/>
  <c i="3" r="BK122"/>
  <c i="4" r="J338"/>
  <c r="J132"/>
  <c r="BK198"/>
  <c r="J176"/>
  <c r="J231"/>
  <c r="BK351"/>
  <c r="BK323"/>
  <c r="J270"/>
  <c r="J217"/>
  <c r="J180"/>
  <c r="BK300"/>
  <c i="5" r="J152"/>
  <c r="J210"/>
  <c r="BK156"/>
  <c i="6" r="BK152"/>
  <c i="7" r="J126"/>
  <c i="8" r="J150"/>
  <c r="BK153"/>
  <c r="J127"/>
  <c r="J132"/>
  <c r="BK131"/>
  <c i="9" r="J577"/>
  <c r="J160"/>
  <c r="BK563"/>
  <c r="BK578"/>
  <c r="J497"/>
  <c r="BK624"/>
  <c r="J456"/>
  <c r="J587"/>
  <c r="BK628"/>
  <c r="BK468"/>
  <c r="BK688"/>
  <c r="J348"/>
  <c r="BK481"/>
  <c r="J630"/>
  <c r="J626"/>
  <c r="BK466"/>
  <c r="BK270"/>
  <c r="J628"/>
  <c r="J303"/>
  <c r="BK407"/>
  <c r="J257"/>
  <c i="4" r="J177"/>
  <c r="BK194"/>
  <c r="BK348"/>
  <c r="J236"/>
  <c r="J205"/>
  <c r="J226"/>
  <c r="BK299"/>
  <c r="BK246"/>
  <c r="BK337"/>
  <c r="BK161"/>
  <c i="5" r="J212"/>
  <c r="BK123"/>
  <c r="J192"/>
  <c r="J156"/>
  <c i="6" r="BK144"/>
  <c i="7" r="J125"/>
  <c i="8" r="BK151"/>
  <c r="BK152"/>
  <c r="J152"/>
  <c r="BK130"/>
  <c r="BK139"/>
  <c i="9" r="J602"/>
  <c r="J270"/>
  <c r="J554"/>
  <c r="J588"/>
  <c r="J466"/>
  <c r="BK479"/>
  <c r="J705"/>
  <c r="J670"/>
  <c r="J370"/>
  <c r="BK554"/>
  <c r="BK359"/>
  <c r="J660"/>
  <c r="BK589"/>
  <c r="BK634"/>
  <c r="J259"/>
  <c r="BK509"/>
  <c r="J583"/>
  <c r="J435"/>
  <c r="J138"/>
  <c r="BK512"/>
  <c r="BK339"/>
  <c r="J548"/>
  <c r="J359"/>
  <c r="BK212"/>
  <c r="J571"/>
  <c r="BK176"/>
  <c r="BK436"/>
  <c r="J129"/>
  <c i="10" r="J127"/>
  <c r="J125"/>
  <c i="2" r="BK156"/>
  <c r="BK157"/>
  <c r="J131"/>
  <c i="3" r="J124"/>
  <c r="J126"/>
  <c i="4" r="BK331"/>
  <c r="BK335"/>
  <c r="J172"/>
  <c r="J140"/>
  <c r="J166"/>
  <c r="BK201"/>
  <c r="J193"/>
  <c r="BK178"/>
  <c r="J175"/>
  <c r="BK231"/>
  <c r="J336"/>
  <c r="BK145"/>
  <c i="5" r="J181"/>
  <c r="J136"/>
  <c r="J197"/>
  <c r="J161"/>
  <c i="6" r="J161"/>
  <c r="BK130"/>
  <c i="7" r="J130"/>
  <c i="8" r="BK128"/>
  <c r="J128"/>
  <c r="BK146"/>
  <c r="J131"/>
  <c i="9" r="BK705"/>
  <c r="J534"/>
  <c r="BK303"/>
  <c r="J620"/>
  <c r="BK581"/>
  <c r="BK665"/>
  <c r="J527"/>
  <c r="J561"/>
  <c r="BK609"/>
  <c r="BK243"/>
  <c r="BK587"/>
  <c r="BK138"/>
  <c r="J518"/>
  <c r="J335"/>
  <c i="10" r="BK120"/>
  <c r="J123"/>
  <c i="2" r="BK123"/>
  <c r="BK141"/>
  <c i="4" r="J186"/>
  <c r="J179"/>
  <c r="BK269"/>
  <c r="J349"/>
  <c r="BK181"/>
  <c r="BK270"/>
  <c r="J319"/>
  <c r="J323"/>
  <c r="J307"/>
  <c r="J300"/>
  <c r="J194"/>
  <c r="BK175"/>
  <c r="J133"/>
  <c i="5" r="J140"/>
  <c r="J209"/>
  <c r="BK140"/>
  <c i="6" r="BK156"/>
  <c r="J122"/>
  <c i="7" r="BK125"/>
  <c i="8" r="BK156"/>
  <c r="J158"/>
  <c r="J153"/>
  <c r="BK129"/>
  <c i="9" r="BK630"/>
  <c r="J509"/>
  <c r="BK582"/>
  <c r="BK534"/>
  <c r="BK670"/>
  <c r="BK343"/>
  <c r="BK680"/>
  <c r="J507"/>
  <c r="BK598"/>
  <c r="J339"/>
  <c r="BK607"/>
  <c r="BK575"/>
  <c r="BK677"/>
  <c r="J680"/>
  <c r="J486"/>
  <c r="BK324"/>
  <c r="J636"/>
  <c r="J409"/>
  <c r="J331"/>
  <c r="BK502"/>
  <c r="J233"/>
  <c r="J585"/>
  <c r="J542"/>
  <c r="J394"/>
  <c i="10" r="J120"/>
  <c i="2" r="BK124"/>
  <c r="BK149"/>
  <c r="J149"/>
  <c r="J128"/>
  <c i="3" r="F37"/>
  <c i="4" r="J339"/>
  <c r="J141"/>
  <c r="J286"/>
  <c r="BK193"/>
  <c r="BK280"/>
  <c r="BK320"/>
  <c r="BK195"/>
  <c r="J331"/>
  <c r="BK179"/>
  <c r="BK131"/>
  <c r="J320"/>
  <c r="J136"/>
  <c r="J181"/>
  <c r="J145"/>
  <c r="J241"/>
  <c r="BK146"/>
  <c r="BK136"/>
  <c i="5" r="BK181"/>
  <c r="BK182"/>
  <c r="BK166"/>
  <c r="J176"/>
  <c i="6" r="J134"/>
  <c r="J166"/>
  <c r="BK123"/>
  <c r="BK122"/>
  <c i="7" r="J124"/>
  <c i="8" r="J146"/>
  <c r="BK155"/>
  <c i="9" r="J690"/>
  <c r="J570"/>
  <c r="BK160"/>
  <c r="BK561"/>
  <c r="J496"/>
  <c r="BK698"/>
  <c r="J591"/>
  <c r="J648"/>
  <c r="BK510"/>
  <c r="BK690"/>
  <c r="J407"/>
  <c r="J677"/>
  <c r="J575"/>
  <c r="BK348"/>
  <c r="J212"/>
  <c r="J603"/>
  <c r="BK620"/>
  <c r="J468"/>
  <c r="J324"/>
  <c r="BK215"/>
  <c r="BK445"/>
  <c r="J498"/>
  <c r="BK233"/>
  <c i="10" r="BK129"/>
  <c r="J126"/>
  <c r="BK126"/>
  <c i="2" r="J125"/>
  <c r="J124"/>
  <c r="BK131"/>
  <c r="BK158"/>
  <c i="3" r="BK124"/>
  <c i="4" r="BK217"/>
  <c r="J146"/>
  <c r="J246"/>
  <c r="BK241"/>
  <c r="J269"/>
  <c r="BK151"/>
  <c r="J359"/>
  <c r="BK259"/>
  <c r="BK126"/>
  <c r="BK286"/>
  <c r="BK338"/>
  <c r="BK166"/>
  <c r="BK144"/>
  <c i="5" r="BK192"/>
  <c r="BK212"/>
  <c r="J182"/>
  <c i="6" r="J130"/>
  <c r="J152"/>
  <c r="J127"/>
  <c i="7" r="J132"/>
  <c r="J122"/>
  <c i="8" r="J122"/>
  <c r="J155"/>
  <c r="BK122"/>
  <c r="J136"/>
  <c i="9" r="BK622"/>
  <c r="J510"/>
  <c r="J598"/>
  <c r="J584"/>
  <c r="BK488"/>
  <c r="BK518"/>
  <c r="J238"/>
  <c r="BK626"/>
  <c r="J634"/>
  <c r="BK497"/>
  <c r="BK353"/>
  <c r="BK648"/>
  <c r="BK281"/>
  <c r="BK496"/>
  <c r="J689"/>
  <c r="BK691"/>
  <c r="J582"/>
  <c r="J396"/>
  <c r="J607"/>
  <c r="BK428"/>
  <c r="J624"/>
  <c r="BK409"/>
  <c r="J246"/>
  <c r="BK577"/>
  <c r="J524"/>
  <c r="J383"/>
  <c r="J215"/>
  <c i="10" r="J129"/>
  <c i="2" r="BK142"/>
  <c r="BK135"/>
  <c r="BK147"/>
  <c r="J158"/>
  <c i="3" r="BK126"/>
  <c i="4" r="J348"/>
  <c r="BK191"/>
  <c r="J340"/>
  <c r="J178"/>
  <c r="BK336"/>
  <c r="BK340"/>
  <c r="BK180"/>
  <c r="BK177"/>
  <c r="BK172"/>
  <c r="J201"/>
  <c r="J335"/>
  <c r="BK132"/>
  <c i="5" r="BK209"/>
  <c r="BK152"/>
  <c r="J171"/>
  <c i="6" r="BK166"/>
  <c r="J144"/>
  <c i="7" r="BK122"/>
  <c i="8" r="BK127"/>
  <c i="9" r="BK370"/>
  <c r="J243"/>
  <c r="J589"/>
  <c r="J445"/>
  <c r="BK591"/>
  <c r="J353"/>
  <c r="BK149"/>
  <c r="BK456"/>
  <c r="J455"/>
  <c r="BK210"/>
  <c i="10" r="BK127"/>
  <c r="J121"/>
  <c i="2" r="J121"/>
  <c r="J141"/>
  <c r="BK145"/>
  <c r="BK128"/>
  <c r="BK155"/>
  <c i="3" r="BK121"/>
  <c r="J121"/>
  <c i="4" r="BK349"/>
  <c r="J126"/>
  <c r="J191"/>
  <c r="BK236"/>
  <c r="BK344"/>
  <c r="BK186"/>
  <c r="BK356"/>
  <c r="BK339"/>
  <c r="J280"/>
  <c r="J337"/>
  <c r="BK176"/>
  <c r="BK226"/>
  <c r="J195"/>
  <c r="BK319"/>
  <c r="J299"/>
  <c i="5" r="BK171"/>
  <c r="BK207"/>
  <c r="J207"/>
  <c r="BK176"/>
  <c r="BK136"/>
  <c i="6" r="J156"/>
  <c r="BK127"/>
  <c i="7" r="BK126"/>
  <c i="8" r="J156"/>
  <c r="J139"/>
  <c r="J142"/>
  <c r="BK150"/>
  <c r="BK142"/>
  <c i="9" r="J586"/>
  <c r="J467"/>
  <c r="J640"/>
  <c r="BK585"/>
  <c r="J691"/>
  <c r="BK527"/>
  <c r="BK246"/>
  <c r="J622"/>
  <c r="BK259"/>
  <c r="J292"/>
  <c r="J665"/>
  <c r="BK420"/>
  <c r="J420"/>
  <c r="BK129"/>
  <c r="J488"/>
  <c r="BK335"/>
  <c r="J210"/>
  <c r="BK584"/>
  <c r="J578"/>
  <c r="BK467"/>
  <c r="BK331"/>
  <c i="10" r="J122"/>
  <c r="BK125"/>
  <c r="BK123"/>
  <c i="2" r="J123"/>
  <c r="J156"/>
  <c r="J142"/>
  <c r="BK121"/>
  <c i="3" r="J122"/>
  <c i="4" r="J344"/>
  <c r="BK140"/>
  <c r="BK141"/>
  <c r="J259"/>
  <c r="BK359"/>
  <c r="J356"/>
  <c r="J161"/>
  <c i="6" r="BK134"/>
  <c i="7" r="BK132"/>
  <c i="8" r="BK123"/>
  <c r="J143"/>
  <c r="BK126"/>
  <c r="J154"/>
  <c i="9" r="BK606"/>
  <c r="BK455"/>
  <c r="BK514"/>
  <c r="BK498"/>
  <c r="J512"/>
  <c r="BK640"/>
  <c r="BK613"/>
  <c r="BK171"/>
  <c r="J479"/>
  <c r="J185"/>
  <c r="BK603"/>
  <c r="J606"/>
  <c r="J698"/>
  <c r="BK396"/>
  <c r="J503"/>
  <c r="J652"/>
  <c r="BK660"/>
  <c r="J281"/>
  <c i="2" r="J152"/>
  <c r="BK125"/>
  <c i="4" r="BK133"/>
  <c r="J198"/>
  <c r="BK307"/>
  <c r="J144"/>
  <c i="5" r="BK208"/>
  <c r="J166"/>
  <c r="BK197"/>
  <c i="6" r="BK161"/>
  <c r="BK138"/>
  <c r="J123"/>
  <c i="8" r="BK132"/>
  <c r="J151"/>
  <c r="BK143"/>
  <c r="J123"/>
  <c i="9" r="BK583"/>
  <c r="J446"/>
  <c r="BK632"/>
  <c r="J481"/>
  <c r="BK503"/>
  <c r="J632"/>
  <c r="BK394"/>
  <c r="BK446"/>
  <c r="BK548"/>
  <c r="J372"/>
  <c r="J613"/>
  <c r="BK644"/>
  <c r="BK292"/>
  <c r="J644"/>
  <c r="BK602"/>
  <c r="J428"/>
  <c r="BK507"/>
  <c r="J343"/>
  <c r="J493"/>
  <c r="BK238"/>
  <c i="2" r="J157"/>
  <c r="J145"/>
  <c r="J147"/>
  <c r="BK152"/>
  <c i="1" r="AS94"/>
  <c i="4" r="J351"/>
  <c r="J131"/>
  <c r="BK205"/>
  <c r="J151"/>
  <c i="5" r="BK210"/>
  <c r="J208"/>
  <c r="BK161"/>
  <c r="J123"/>
  <c i="6" r="J138"/>
  <c r="BK148"/>
  <c r="J148"/>
  <c i="7" r="BK124"/>
  <c r="BK130"/>
  <c i="8" r="BK158"/>
  <c r="J130"/>
  <c r="BK154"/>
  <c r="J126"/>
  <c r="BK136"/>
  <c r="J129"/>
  <c i="9" r="J688"/>
  <c r="J581"/>
  <c r="BK313"/>
  <c r="BK588"/>
  <c r="BK493"/>
  <c r="BK570"/>
  <c r="J176"/>
  <c r="J514"/>
  <c r="BK197"/>
  <c r="BK681"/>
  <c r="BK524"/>
  <c r="J149"/>
  <c r="J502"/>
  <c r="BK689"/>
  <c r="J609"/>
  <c r="J681"/>
  <c r="BK571"/>
  <c r="BK257"/>
  <c r="J436"/>
  <c r="BK636"/>
  <c r="BK542"/>
  <c r="BK383"/>
  <c r="BK185"/>
  <c r="J563"/>
  <c r="BK652"/>
  <c r="J171"/>
  <c r="J313"/>
  <c r="J197"/>
  <c r="BK586"/>
  <c r="BK372"/>
  <c r="BK486"/>
  <c r="BK435"/>
  <c i="10" r="BK121"/>
  <c r="BK128"/>
  <c r="J128"/>
  <c r="BK122"/>
  <c i="2" l="1" r="R120"/>
  <c i="4" r="T204"/>
  <c r="P350"/>
  <c i="5" r="T139"/>
  <c i="8" r="R121"/>
  <c i="2" r="P120"/>
  <c i="3" r="P120"/>
  <c r="P119"/>
  <c i="1" r="AU96"/>
  <c i="4" r="P204"/>
  <c i="5" r="R139"/>
  <c r="R121"/>
  <c i="6" r="R133"/>
  <c i="8" r="BK149"/>
  <c r="J149"/>
  <c r="J99"/>
  <c i="9" r="T128"/>
  <c i="2" r="R148"/>
  <c i="4" r="T171"/>
  <c r="BK192"/>
  <c r="J192"/>
  <c r="J100"/>
  <c r="P347"/>
  <c i="6" r="BK121"/>
  <c r="J121"/>
  <c r="J97"/>
  <c i="8" r="R135"/>
  <c i="9" r="P245"/>
  <c r="R245"/>
  <c r="P330"/>
  <c i="4" r="P171"/>
  <c r="R192"/>
  <c r="R350"/>
  <c i="5" r="R206"/>
  <c i="8" r="P121"/>
  <c i="9" r="BK128"/>
  <c r="J128"/>
  <c r="J98"/>
  <c r="P601"/>
  <c i="2" r="BK148"/>
  <c r="J148"/>
  <c r="J99"/>
  <c i="4" r="R204"/>
  <c i="6" r="P121"/>
  <c i="8" r="T149"/>
  <c i="9" r="R601"/>
  <c i="4" r="R171"/>
  <c r="R185"/>
  <c i="5" r="P139"/>
  <c i="8" r="P135"/>
  <c i="9" r="BK245"/>
  <c r="J245"/>
  <c r="J99"/>
  <c r="BK330"/>
  <c r="P687"/>
  <c i="4" r="BK171"/>
  <c r="J171"/>
  <c r="J98"/>
  <c r="P185"/>
  <c r="T185"/>
  <c r="BK347"/>
  <c r="J347"/>
  <c r="J103"/>
  <c i="5" r="P206"/>
  <c i="6" r="P133"/>
  <c i="8" r="T121"/>
  <c i="9" r="R358"/>
  <c r="R329"/>
  <c i="2" r="T148"/>
  <c i="3" r="T120"/>
  <c r="T119"/>
  <c i="4" r="R298"/>
  <c i="6" r="BK133"/>
  <c r="J133"/>
  <c r="J98"/>
  <c i="7" r="R123"/>
  <c r="R120"/>
  <c i="8" r="R149"/>
  <c i="9" r="P128"/>
  <c r="P127"/>
  <c i="2" r="P148"/>
  <c i="3" r="BK120"/>
  <c r="J120"/>
  <c r="J97"/>
  <c i="4" r="BK204"/>
  <c r="J204"/>
  <c r="J101"/>
  <c r="BK350"/>
  <c r="J350"/>
  <c r="J104"/>
  <c i="5" r="BK206"/>
  <c r="J206"/>
  <c r="J100"/>
  <c i="6" r="T133"/>
  <c i="9" r="BK601"/>
  <c r="J601"/>
  <c r="J105"/>
  <c i="4" r="BK125"/>
  <c r="J125"/>
  <c r="J97"/>
  <c r="P298"/>
  <c i="5" r="BK139"/>
  <c r="J139"/>
  <c r="J99"/>
  <c i="6" r="R121"/>
  <c r="R120"/>
  <c i="7" r="P123"/>
  <c r="P120"/>
  <c i="1" r="AU100"/>
  <c i="8" r="BK135"/>
  <c r="J135"/>
  <c r="J98"/>
  <c i="9" r="T245"/>
  <c r="T330"/>
  <c r="R687"/>
  <c r="T601"/>
  <c i="4" r="T298"/>
  <c i="6" r="T121"/>
  <c r="T120"/>
  <c i="8" r="P149"/>
  <c i="9" r="T358"/>
  <c r="T329"/>
  <c i="2" r="T120"/>
  <c r="T119"/>
  <c i="4" r="R125"/>
  <c r="R124"/>
  <c r="BK185"/>
  <c r="J185"/>
  <c r="J99"/>
  <c r="T192"/>
  <c r="T350"/>
  <c i="8" r="BK121"/>
  <c r="J121"/>
  <c r="J97"/>
  <c i="9" r="R128"/>
  <c r="R127"/>
  <c r="R330"/>
  <c r="BK687"/>
  <c r="J687"/>
  <c r="J106"/>
  <c i="10" r="R119"/>
  <c i="4" r="P125"/>
  <c r="BK298"/>
  <c r="J298"/>
  <c r="J102"/>
  <c r="T347"/>
  <c i="5" r="T206"/>
  <c i="7" r="T123"/>
  <c r="T120"/>
  <c i="9" r="P358"/>
  <c r="P329"/>
  <c i="10" r="P119"/>
  <c i="2" r="BK120"/>
  <c r="J120"/>
  <c r="J97"/>
  <c i="3" r="R120"/>
  <c r="R119"/>
  <c i="4" r="T125"/>
  <c r="T124"/>
  <c r="P192"/>
  <c r="R347"/>
  <c i="7" r="BK123"/>
  <c i="8" r="T135"/>
  <c i="9" r="BK358"/>
  <c r="J358"/>
  <c r="J103"/>
  <c r="T687"/>
  <c i="10" r="BK119"/>
  <c r="J119"/>
  <c r="J97"/>
  <c r="T119"/>
  <c r="BK124"/>
  <c r="J124"/>
  <c r="J98"/>
  <c r="P124"/>
  <c r="R124"/>
  <c r="T124"/>
  <c i="3" r="BK123"/>
  <c r="J123"/>
  <c r="J98"/>
  <c i="5" r="BK211"/>
  <c r="J211"/>
  <c r="J101"/>
  <c i="6" r="BK160"/>
  <c r="J160"/>
  <c r="J99"/>
  <c r="BK165"/>
  <c r="J165"/>
  <c r="J100"/>
  <c i="8" r="BK157"/>
  <c r="J157"/>
  <c r="J100"/>
  <c i="7" r="BK131"/>
  <c r="J131"/>
  <c r="J100"/>
  <c i="3" r="BK125"/>
  <c r="J125"/>
  <c r="J99"/>
  <c i="9" r="BK323"/>
  <c r="J323"/>
  <c r="J100"/>
  <c i="5" r="BK122"/>
  <c r="J122"/>
  <c r="J97"/>
  <c r="BK135"/>
  <c r="J135"/>
  <c r="J98"/>
  <c i="7" r="BK121"/>
  <c r="J121"/>
  <c r="J97"/>
  <c r="BK129"/>
  <c r="J129"/>
  <c r="J99"/>
  <c i="2" r="BK146"/>
  <c r="J146"/>
  <c r="J98"/>
  <c i="9" r="J330"/>
  <c r="J102"/>
  <c r="BK127"/>
  <c r="J127"/>
  <c r="J97"/>
  <c i="10" r="F114"/>
  <c r="E108"/>
  <c r="F92"/>
  <c r="J114"/>
  <c r="BE123"/>
  <c r="BE122"/>
  <c i="9" r="BK600"/>
  <c r="J600"/>
  <c r="J104"/>
  <c i="10" r="BE129"/>
  <c r="J89"/>
  <c r="BE121"/>
  <c r="BE120"/>
  <c r="J92"/>
  <c r="BE125"/>
  <c r="BE126"/>
  <c r="BE127"/>
  <c r="BE128"/>
  <c i="9" r="BE149"/>
  <c r="BE176"/>
  <c r="BE270"/>
  <c r="BE324"/>
  <c r="BE407"/>
  <c r="BE456"/>
  <c r="BE561"/>
  <c r="BE584"/>
  <c r="BE586"/>
  <c r="BE609"/>
  <c r="E85"/>
  <c r="BE238"/>
  <c r="BE281"/>
  <c r="BE582"/>
  <c r="BE129"/>
  <c r="BE171"/>
  <c r="BE335"/>
  <c r="BE370"/>
  <c r="BE420"/>
  <c r="BE479"/>
  <c r="BE481"/>
  <c r="BE503"/>
  <c r="BE507"/>
  <c r="BE563"/>
  <c r="BE603"/>
  <c r="BE626"/>
  <c r="BE648"/>
  <c i="8" r="BK120"/>
  <c r="J120"/>
  <c i="9" r="BE246"/>
  <c r="BE259"/>
  <c r="BE343"/>
  <c r="BE640"/>
  <c r="J120"/>
  <c r="BE138"/>
  <c r="BE160"/>
  <c r="BE212"/>
  <c r="BE428"/>
  <c r="BE446"/>
  <c r="BE493"/>
  <c r="BE624"/>
  <c r="BE436"/>
  <c r="BE577"/>
  <c r="BE591"/>
  <c r="BE613"/>
  <c r="BE630"/>
  <c r="BE652"/>
  <c r="BE681"/>
  <c r="BE689"/>
  <c r="BE409"/>
  <c r="BE524"/>
  <c r="BE622"/>
  <c r="BE634"/>
  <c r="BE215"/>
  <c r="BE243"/>
  <c r="BE339"/>
  <c r="BE602"/>
  <c r="BE690"/>
  <c r="BE185"/>
  <c r="BE598"/>
  <c r="BE620"/>
  <c r="BE628"/>
  <c r="BE636"/>
  <c r="BE691"/>
  <c r="BE698"/>
  <c r="BE705"/>
  <c r="BE197"/>
  <c r="BE233"/>
  <c r="BE303"/>
  <c r="BE331"/>
  <c r="BE466"/>
  <c r="BE488"/>
  <c r="BE570"/>
  <c r="BE585"/>
  <c r="BE587"/>
  <c r="BE588"/>
  <c r="BE292"/>
  <c r="BE313"/>
  <c r="BE348"/>
  <c r="BE396"/>
  <c r="BE468"/>
  <c r="BE514"/>
  <c r="BE607"/>
  <c r="BE359"/>
  <c r="BE435"/>
  <c r="BE510"/>
  <c r="BE548"/>
  <c r="BE589"/>
  <c r="BE665"/>
  <c r="BE680"/>
  <c r="BE688"/>
  <c r="BE353"/>
  <c r="BE372"/>
  <c r="BE383"/>
  <c r="BE394"/>
  <c r="BE445"/>
  <c r="BE497"/>
  <c r="BE660"/>
  <c r="BE677"/>
  <c r="BE210"/>
  <c r="BE257"/>
  <c r="BE455"/>
  <c r="BE467"/>
  <c r="BE554"/>
  <c r="BE571"/>
  <c r="BE644"/>
  <c r="BE670"/>
  <c r="F123"/>
  <c r="BE486"/>
  <c r="BE498"/>
  <c r="BE502"/>
  <c r="BE509"/>
  <c r="BE512"/>
  <c r="BE527"/>
  <c r="BE534"/>
  <c r="BE542"/>
  <c r="BE578"/>
  <c r="BE581"/>
  <c r="BE583"/>
  <c r="BE606"/>
  <c r="BE496"/>
  <c r="BE518"/>
  <c r="BE575"/>
  <c r="BE632"/>
  <c i="8" r="J114"/>
  <c r="F116"/>
  <c r="BE129"/>
  <c r="BE132"/>
  <c r="BE142"/>
  <c i="7" r="J123"/>
  <c r="J98"/>
  <c i="8" r="E85"/>
  <c r="BE150"/>
  <c r="J116"/>
  <c r="BE130"/>
  <c r="BE158"/>
  <c r="BE123"/>
  <c r="BE127"/>
  <c r="BE143"/>
  <c r="BE153"/>
  <c r="BE156"/>
  <c r="J92"/>
  <c r="BE139"/>
  <c r="BE151"/>
  <c r="BE154"/>
  <c r="F92"/>
  <c r="BE126"/>
  <c r="BE128"/>
  <c r="BE131"/>
  <c r="BE146"/>
  <c r="BE122"/>
  <c r="BE136"/>
  <c r="BE152"/>
  <c r="BE155"/>
  <c i="7" r="J92"/>
  <c r="J114"/>
  <c r="E85"/>
  <c r="F91"/>
  <c r="BE124"/>
  <c i="6" r="BK120"/>
  <c r="J120"/>
  <c r="J96"/>
  <c i="7" r="BE122"/>
  <c r="J91"/>
  <c r="BE132"/>
  <c r="F92"/>
  <c r="BE125"/>
  <c r="BE126"/>
  <c r="BE130"/>
  <c i="6" r="J114"/>
  <c r="F116"/>
  <c r="J116"/>
  <c r="BE152"/>
  <c r="BE156"/>
  <c r="E85"/>
  <c r="F117"/>
  <c r="J92"/>
  <c r="BE122"/>
  <c r="BE166"/>
  <c i="5" r="BK121"/>
  <c r="J121"/>
  <c r="J96"/>
  <c i="6" r="BE130"/>
  <c r="BE148"/>
  <c r="BE161"/>
  <c r="BE144"/>
  <c r="BE127"/>
  <c r="BE134"/>
  <c r="BE123"/>
  <c r="BE138"/>
  <c i="4" r="BK124"/>
  <c r="J124"/>
  <c i="5" r="E111"/>
  <c r="J91"/>
  <c r="F117"/>
  <c r="BE123"/>
  <c r="BE166"/>
  <c r="F92"/>
  <c r="BE161"/>
  <c r="BE181"/>
  <c r="BE176"/>
  <c r="J92"/>
  <c r="BE197"/>
  <c r="J115"/>
  <c r="BE171"/>
  <c r="BE207"/>
  <c r="BE140"/>
  <c r="BE192"/>
  <c r="BE152"/>
  <c r="BE208"/>
  <c r="BE212"/>
  <c r="BE210"/>
  <c r="BE136"/>
  <c r="BE156"/>
  <c r="BE182"/>
  <c r="BE209"/>
  <c i="4" r="F120"/>
  <c r="BE140"/>
  <c r="BE323"/>
  <c r="E85"/>
  <c r="BE178"/>
  <c r="BE180"/>
  <c r="BE191"/>
  <c r="BE193"/>
  <c r="BE201"/>
  <c r="BE299"/>
  <c r="BE320"/>
  <c r="BE205"/>
  <c r="BE270"/>
  <c r="J120"/>
  <c r="BE133"/>
  <c r="BE231"/>
  <c r="BE340"/>
  <c r="J89"/>
  <c r="BE126"/>
  <c r="BE131"/>
  <c r="BE144"/>
  <c r="BE177"/>
  <c r="BE241"/>
  <c r="BE280"/>
  <c r="BE339"/>
  <c r="F121"/>
  <c r="BE300"/>
  <c r="BE331"/>
  <c r="BE348"/>
  <c r="BE356"/>
  <c r="BE359"/>
  <c r="BE136"/>
  <c r="BE151"/>
  <c r="BE175"/>
  <c r="BE269"/>
  <c r="BE319"/>
  <c r="BE349"/>
  <c r="BE351"/>
  <c i="3" r="BK119"/>
  <c r="J119"/>
  <c r="J96"/>
  <c i="4" r="BE146"/>
  <c r="BE172"/>
  <c r="BE181"/>
  <c r="BE236"/>
  <c r="BE337"/>
  <c r="BE344"/>
  <c r="BE132"/>
  <c r="BE145"/>
  <c r="BE176"/>
  <c r="BE186"/>
  <c r="BE198"/>
  <c r="BE217"/>
  <c r="BE338"/>
  <c r="BE141"/>
  <c r="BE166"/>
  <c r="BE179"/>
  <c r="BE246"/>
  <c r="BE286"/>
  <c r="BE307"/>
  <c r="BE336"/>
  <c r="J121"/>
  <c r="BE195"/>
  <c r="BE161"/>
  <c r="BE194"/>
  <c r="BE335"/>
  <c r="BE226"/>
  <c r="BE259"/>
  <c i="3" r="J91"/>
  <c r="J89"/>
  <c r="BE121"/>
  <c r="F91"/>
  <c r="E85"/>
  <c r="J92"/>
  <c i="2" r="BK119"/>
  <c r="J119"/>
  <c r="J96"/>
  <c i="3" r="BE124"/>
  <c r="F92"/>
  <c r="BE122"/>
  <c r="BE126"/>
  <c i="1" r="BD96"/>
  <c i="2" r="E85"/>
  <c r="J89"/>
  <c r="F115"/>
  <c r="BE158"/>
  <c r="BE147"/>
  <c r="F116"/>
  <c r="BE145"/>
  <c r="BE121"/>
  <c r="J115"/>
  <c r="BE131"/>
  <c r="BE155"/>
  <c r="BE123"/>
  <c r="BE125"/>
  <c r="BE141"/>
  <c r="BE152"/>
  <c r="BE157"/>
  <c r="J92"/>
  <c r="BE122"/>
  <c r="BE135"/>
  <c r="BE142"/>
  <c r="BE124"/>
  <c r="BE128"/>
  <c r="BE149"/>
  <c r="BE156"/>
  <c r="F37"/>
  <c i="1" r="BD95"/>
  <c i="4" r="J30"/>
  <c i="6" r="F35"/>
  <c i="1" r="BB99"/>
  <c i="7" r="F37"/>
  <c i="1" r="BD100"/>
  <c i="9" r="F36"/>
  <c i="1" r="BC102"/>
  <c i="3" r="F35"/>
  <c i="1" r="BB96"/>
  <c i="4" r="J34"/>
  <c i="1" r="AW97"/>
  <c i="2" r="F36"/>
  <c i="1" r="BC95"/>
  <c i="6" r="F34"/>
  <c i="1" r="BA99"/>
  <c i="7" r="F36"/>
  <c i="1" r="BC100"/>
  <c i="9" r="F35"/>
  <c i="1" r="BB102"/>
  <c i="2" r="F34"/>
  <c i="1" r="BA95"/>
  <c i="5" r="F37"/>
  <c i="1" r="BD98"/>
  <c i="9" r="J34"/>
  <c i="1" r="AW102"/>
  <c i="4" r="F34"/>
  <c i="1" r="BA97"/>
  <c i="4" r="F37"/>
  <c i="1" r="BD97"/>
  <c i="3" r="F36"/>
  <c i="1" r="BC96"/>
  <c i="4" r="F36"/>
  <c i="1" r="BC97"/>
  <c i="2" r="J34"/>
  <c i="1" r="AW95"/>
  <c i="5" r="F35"/>
  <c i="1" r="BB98"/>
  <c i="8" r="J34"/>
  <c i="1" r="AW101"/>
  <c i="10" r="J34"/>
  <c i="1" r="AW103"/>
  <c i="3" r="F34"/>
  <c i="1" r="BA96"/>
  <c i="5" r="F36"/>
  <c i="1" r="BC98"/>
  <c i="9" r="F34"/>
  <c i="1" r="BA102"/>
  <c i="7" r="F35"/>
  <c i="1" r="BB100"/>
  <c i="8" r="J30"/>
  <c i="10" r="F35"/>
  <c i="1" r="BB103"/>
  <c i="4" r="F35"/>
  <c i="1" r="BB97"/>
  <c i="3" r="J34"/>
  <c i="1" r="AW96"/>
  <c i="5" r="J34"/>
  <c i="1" r="AW98"/>
  <c i="7" r="F34"/>
  <c i="1" r="BA100"/>
  <c i="8" r="F36"/>
  <c i="1" r="BC101"/>
  <c i="10" r="F36"/>
  <c i="1" r="BC103"/>
  <c i="6" r="F36"/>
  <c i="1" r="BC99"/>
  <c i="9" r="F37"/>
  <c i="1" r="BD102"/>
  <c i="6" r="J34"/>
  <c i="1" r="AW99"/>
  <c i="8" r="F37"/>
  <c i="1" r="BD101"/>
  <c i="2" r="F35"/>
  <c i="1" r="BB95"/>
  <c i="5" r="F34"/>
  <c i="1" r="BA98"/>
  <c i="7" r="J34"/>
  <c i="1" r="AW100"/>
  <c i="8" r="F34"/>
  <c i="1" r="BA101"/>
  <c i="10" r="F34"/>
  <c i="1" r="BA103"/>
  <c i="6" r="F37"/>
  <c i="1" r="BD99"/>
  <c i="8" r="F35"/>
  <c i="1" r="BB101"/>
  <c i="10" r="F37"/>
  <c i="1" r="BD103"/>
  <c i="9" l="1" r="T600"/>
  <c i="10" r="T118"/>
  <c r="R118"/>
  <c i="7" r="BK120"/>
  <c r="J120"/>
  <c i="5" r="P121"/>
  <c i="1" r="AU98"/>
  <c i="8" r="T120"/>
  <c i="9" r="P600"/>
  <c r="P126"/>
  <c i="1" r="AU102"/>
  <c i="5" r="T121"/>
  <c i="4" r="P124"/>
  <c i="1" r="AU97"/>
  <c i="9" r="T127"/>
  <c r="T126"/>
  <c i="2" r="P119"/>
  <c i="1" r="AU95"/>
  <c i="9" r="R600"/>
  <c r="R126"/>
  <c i="8" r="P120"/>
  <c i="1" r="AU101"/>
  <c i="10" r="P118"/>
  <c i="1" r="AU103"/>
  <c i="9" r="BK329"/>
  <c r="J329"/>
  <c r="J101"/>
  <c i="6" r="P120"/>
  <c i="1" r="AU99"/>
  <c i="8" r="R120"/>
  <c i="2" r="R119"/>
  <c i="10" r="BK118"/>
  <c r="J118"/>
  <c r="J96"/>
  <c i="9" r="BK126"/>
  <c r="J126"/>
  <c r="J96"/>
  <c i="1" r="AG101"/>
  <c i="8" r="J96"/>
  <c i="1" r="AG97"/>
  <c i="4" r="J96"/>
  <c i="2" r="F33"/>
  <c i="1" r="AZ95"/>
  <c i="7" r="F33"/>
  <c i="1" r="AZ100"/>
  <c i="10" r="F33"/>
  <c i="1" r="AZ103"/>
  <c r="BB94"/>
  <c r="W31"/>
  <c i="7" r="J30"/>
  <c i="1" r="AG100"/>
  <c i="2" r="J33"/>
  <c i="1" r="AV95"/>
  <c r="AT95"/>
  <c i="8" r="F33"/>
  <c i="1" r="AZ101"/>
  <c i="3" r="J33"/>
  <c i="1" r="AV96"/>
  <c r="AT96"/>
  <c i="5" r="J33"/>
  <c i="1" r="AV98"/>
  <c r="AT98"/>
  <c i="9" r="J33"/>
  <c i="1" r="AV102"/>
  <c r="AT102"/>
  <c i="3" r="F33"/>
  <c i="1" r="AZ96"/>
  <c i="5" r="J30"/>
  <c i="1" r="AG98"/>
  <c i="6" r="F33"/>
  <c i="1" r="AZ99"/>
  <c i="9" r="F33"/>
  <c i="1" r="AZ102"/>
  <c i="2" r="J30"/>
  <c i="1" r="AG95"/>
  <c i="3" r="J30"/>
  <c i="1" r="AG96"/>
  <c i="5" r="F33"/>
  <c i="1" r="AZ98"/>
  <c i="7" r="J33"/>
  <c i="1" r="AV100"/>
  <c r="AT100"/>
  <c r="AN100"/>
  <c i="10" r="J33"/>
  <c i="1" r="AV103"/>
  <c r="AT103"/>
  <c r="BA94"/>
  <c r="W30"/>
  <c i="4" r="F33"/>
  <c i="1" r="AZ97"/>
  <c i="4" r="J33"/>
  <c i="1" r="AV97"/>
  <c r="AT97"/>
  <c r="AN97"/>
  <c i="6" r="J33"/>
  <c i="1" r="AV99"/>
  <c r="AT99"/>
  <c r="BC94"/>
  <c r="W32"/>
  <c i="6" r="J30"/>
  <c i="1" r="AG99"/>
  <c i="8" r="J33"/>
  <c i="1" r="AV101"/>
  <c r="AT101"/>
  <c r="AN101"/>
  <c r="BD94"/>
  <c r="W33"/>
  <c i="7" l="1" r="J96"/>
  <c i="8" r="J39"/>
  <c i="1" r="AN99"/>
  <c i="7" r="J39"/>
  <c i="1" r="AN98"/>
  <c i="6" r="J39"/>
  <c i="5" r="J39"/>
  <c i="1" r="AN96"/>
  <c i="4" r="J39"/>
  <c i="1" r="AN95"/>
  <c i="3" r="J39"/>
  <c i="2" r="J39"/>
  <c i="1" r="AU94"/>
  <c r="AX94"/>
  <c i="10" r="J30"/>
  <c i="1" r="AG103"/>
  <c i="9" r="J30"/>
  <c i="1" r="AG102"/>
  <c r="AN102"/>
  <c r="AZ94"/>
  <c r="W29"/>
  <c r="AY94"/>
  <c r="AW94"/>
  <c r="AK30"/>
  <c i="10" l="1" r="J39"/>
  <c i="9" r="J39"/>
  <c i="1" r="AN103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<sst xmlns="http://schemas.openxmlformats.org/spreadsheetml/2006/main">
  <si>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</si>
  <si>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</si>
  <si>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</si>
  <si>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</si>
  <si>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</si>
  <si>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{1bc0a4c4-675c-4e77-8dfe-6525192f0fcc}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</si>
  <si>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</si>
  <si>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</si>
  <si>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</si>
  <si>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</si>
  <si>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</si>
  <si>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</si>
  <si>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</si>
  <si>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</si>
  <si>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C2_22_05_01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</si>
  <si>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</si>
  <si>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</si>
  <si>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Stezka pro chodce a cyklisty kolem ZŠ Jablunkov</t>
  </si>
  <si>
    <t>KSO:</t>
  </si>
  <si>
    <t>CC-CZ:</t>
  </si>
  <si>
    <t>Místo:</t>
  </si>
  <si>
    <t>Město Jablunkov</t>
  </si>
  <si>
    <t>Datum:</t>
  </si>
  <si>
    <t>25. 4. 2025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</si>
  <si>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</si>
  <si>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</si>
  <si>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</si>
  <si>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</si>
  <si>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</si>
  <si>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</si>
  <si>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</si>
  <si>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</si>
  <si>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</si>
  <si>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</si>
  <si>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</si>
  <si>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</si>
  <si>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</si>
  <si>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</si>
  <si>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</si>
  <si>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</si>
  <si>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</si>
  <si>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</si>
  <si>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</si>
  <si>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</si>
  <si>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</si>
  <si>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</si>
  <si>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</si>
  <si>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</si>
  <si>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</si>
  <si>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</si>
  <si>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</si>
  <si>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</si>
  <si>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</si>
  <si>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</si>
  <si>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</si>
  <si>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</si>
  <si>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</si>
  <si>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</si>
  <si>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</si>
  <si>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</si>
  <si>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</si>
  <si>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</si>
  <si>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</si>
  <si>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</si>
  <si>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</si>
  <si>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</si>
  <si>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</si>
  <si>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</si>
  <si>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</si>
  <si>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</si>
  <si>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</si>
  <si>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</si>
  <si>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</si>
  <si>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</si>
  <si>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</si>
  <si>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</si>
  <si>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</si>
  <si>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</si>
  <si>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</si>
  <si>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001.1</t>
  </si>
  <si>
    <t>Příprava stavby - uznatelné náklady</t>
  </si>
  <si>
    <t>STA</t>
  </si>
  <si>
    <t>1</t>
  </si>
  <si>
    <t>{e486fa0d-6d55-4b5e-8d7e-f7244af3c507}</t>
  </si>
  <si>
    <t>2</t>
  </si>
  <si>
    <t>SO 001.2</t>
  </si>
  <si>
    <t>Příprava stavby - neuznatelné náklady</t>
  </si>
  <si>
    <t>{61638528-bcd5-48e9-ae5a-83caf442719b}</t>
  </si>
  <si>
    <t>SO 101.1</t>
  </si>
  <si>
    <t xml:space="preserve">Stezka - uznatelné náklady </t>
  </si>
  <si>
    <t>{222cbfe8-5e84-4951-aa3f-b94d0d29cb98}</t>
  </si>
  <si>
    <t>SO 101.2</t>
  </si>
  <si>
    <t>Stezka - neuznatelné náklady</t>
  </si>
  <si>
    <t>{9d3a77c9-f61a-4a0a-9130-d2cb0bf367cd}</t>
  </si>
  <si>
    <t>SO 101.3</t>
  </si>
  <si>
    <t>Stezka - uznatelné náklady - nepřímé výdaje</t>
  </si>
  <si>
    <t>{716ce73d-650c-4c8d-a898-7631a587304b}</t>
  </si>
  <si>
    <t>SO 101.4</t>
  </si>
  <si>
    <t>Stezka - uznatelné náklady - vyvolané investice</t>
  </si>
  <si>
    <t>{c653a05b-24bb-4263-9727-280374d1dab8}</t>
  </si>
  <si>
    <t>SO 102</t>
  </si>
  <si>
    <t>Parkovací stání</t>
  </si>
  <si>
    <t>{4570569c-cdcd-46c7-8cf8-22010749cb0c}</t>
  </si>
  <si>
    <t>SO 401</t>
  </si>
  <si>
    <t>Rekonstrukce VO</t>
  </si>
  <si>
    <t>{8360714c-95dd-4a35-bb6b-a2222344dbcd}</t>
  </si>
  <si>
    <t>VRN</t>
  </si>
  <si>
    <t>Ostatní náklady</t>
  </si>
  <si>
    <t>{fe8260f9-53c0-4f53-bdd3-7d2034d6e4a0}</t>
  </si>
  <si>
    <t>KRYCÍ LIST SOUPISU PRACÍ</t>
  </si>
  <si>
    <t>Objekt:</t>
  </si>
  <si>
    <t>SO 001.1 - Příprava stavby - 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</si>
  <si>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</si>
  <si>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</si>
  <si>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</si>
  <si>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</si>
  <si>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</si>
  <si>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</si>
  <si>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M21 - Elektromontáže</t>
  </si>
  <si>
    <t>D96 - Přesuny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</si>
  <si>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</si>
  <si>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</si>
  <si>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</si>
  <si>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</si>
  <si>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</si>
  <si>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</si>
  <si>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</si>
  <si>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</si>
  <si>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</si>
  <si>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</si>
  <si>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</si>
  <si>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</si>
  <si>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</si>
  <si>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</si>
  <si>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</si>
  <si>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</si>
  <si>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111201101R00</t>
  </si>
  <si>
    <t>Odstranění křovin i s kořeny na ploše do 1000 m2</t>
  </si>
  <si>
    <t>m2</t>
  </si>
  <si>
    <t>4</t>
  </si>
  <si>
    <t>111201401R00</t>
  </si>
  <si>
    <t>Spálení křovin a stromů o průměru do 100 mm</t>
  </si>
  <si>
    <t>3</t>
  </si>
  <si>
    <t>111202215R00</t>
  </si>
  <si>
    <t>Odfrézování pařezu, dřevina tvrdá, hl.20, D 50 cm</t>
  </si>
  <si>
    <t>kus</t>
  </si>
  <si>
    <t>6</t>
  </si>
  <si>
    <t>112101103R00</t>
  </si>
  <si>
    <t>Kácení stromů listnatých o průměru kmene 50-70 cm</t>
  </si>
  <si>
    <t>8</t>
  </si>
  <si>
    <t>5</t>
  </si>
  <si>
    <t>113106231R00</t>
  </si>
  <si>
    <t>Rozebrání dlažeb ze zámkové dlažby v kamenivu</t>
  </si>
  <si>
    <t>10</t>
  </si>
  <si>
    <t>VV</t>
  </si>
  <si>
    <t>6,0*4,50+4,50*4,50</t>
  </si>
  <si>
    <t>Součet</t>
  </si>
  <si>
    <t>113107430R00</t>
  </si>
  <si>
    <t>Odstranění podkladu nad 50 m2,kam.těžené tl.30 cm</t>
  </si>
  <si>
    <t>1572,10+240,0+47,25</t>
  </si>
  <si>
    <t>7</t>
  </si>
  <si>
    <t>113107830R00</t>
  </si>
  <si>
    <t>Odstranění podkladu nad 50 m2,drc.+štět tl. 30 cm</t>
  </si>
  <si>
    <t>14</t>
  </si>
  <si>
    <t>(25,0+80,0)*2</t>
  </si>
  <si>
    <t>15,0*2,00</t>
  </si>
  <si>
    <t>113108406R00</t>
  </si>
  <si>
    <t>Odstranění asfaltové vrstvy pl.nad 50 m2, tl. 6 cm</t>
  </si>
  <si>
    <t>16</t>
  </si>
  <si>
    <t>(796,528-105,00)*2,00</t>
  </si>
  <si>
    <t>9,00*5,00</t>
  </si>
  <si>
    <t>15,0*6,0</t>
  </si>
  <si>
    <t>12,0*4,50</t>
  </si>
  <si>
    <t>9</t>
  </si>
  <si>
    <t>113109420R00</t>
  </si>
  <si>
    <t>Odstranění podkladu pl.nad 50 m2, beton, tl. 20 cm</t>
  </si>
  <si>
    <t>18</t>
  </si>
  <si>
    <t>121101103R00</t>
  </si>
  <si>
    <t>Sejmutí ornice s přemístěním přes 100 do 250 m</t>
  </si>
  <si>
    <t>m3</t>
  </si>
  <si>
    <t>20</t>
  </si>
  <si>
    <t>(3704,67-1572,10-240,0-47,25)*0,100</t>
  </si>
  <si>
    <t>11</t>
  </si>
  <si>
    <t>162301422R00</t>
  </si>
  <si>
    <t xml:space="preserve">Vodorovné přemístění pařezů  D 50 cm do 5000 m</t>
  </si>
  <si>
    <t>22</t>
  </si>
  <si>
    <t>M21</t>
  </si>
  <si>
    <t>Elektromontáže</t>
  </si>
  <si>
    <t>210500010RR</t>
  </si>
  <si>
    <t>Demontáž stožár parkový vč. svítidla a výzbroje stožár ocelový výška 3 m</t>
  </si>
  <si>
    <t>24</t>
  </si>
  <si>
    <t>D96</t>
  </si>
  <si>
    <t>Přesuny suti a vybouraných hmot</t>
  </si>
  <si>
    <t>13</t>
  </si>
  <si>
    <t>199000005R00</t>
  </si>
  <si>
    <t>Poplatek za skládku zeminy, kamenivo</t>
  </si>
  <si>
    <t>t</t>
  </si>
  <si>
    <t>26</t>
  </si>
  <si>
    <t>158,40+1227,171</t>
  </si>
  <si>
    <t>979990103R00</t>
  </si>
  <si>
    <t>Poplatek za skládku suti - beton do 30x30 cm</t>
  </si>
  <si>
    <t>28</t>
  </si>
  <si>
    <t>10,63125+754,58688</t>
  </si>
  <si>
    <t>15</t>
  </si>
  <si>
    <t>979990112R00</t>
  </si>
  <si>
    <t>Poplatek za skládku suti-obal.kam.-asfalt do 30x30</t>
  </si>
  <si>
    <t>30</t>
  </si>
  <si>
    <t>979081111R00</t>
  </si>
  <si>
    <t>Odvoz suti a vybour. hmot na skládku do 1 km</t>
  </si>
  <si>
    <t>32</t>
  </si>
  <si>
    <t>17</t>
  </si>
  <si>
    <t>979081121R00</t>
  </si>
  <si>
    <t>Příplatek k odvozu za každý další 1 km</t>
  </si>
  <si>
    <t>34</t>
  </si>
  <si>
    <t>979093111R00</t>
  </si>
  <si>
    <t>Uložení suti na skládku bez zhutnění</t>
  </si>
  <si>
    <t>36</t>
  </si>
  <si>
    <t>SO 001.2 - Příprava stavby - neuznatelné náklady</t>
  </si>
  <si>
    <t>4 Díl: - Vodorovné konstrukce</t>
  </si>
  <si>
    <t>8 Díl: - Trubní vedení</t>
  </si>
  <si>
    <t>99 Díl: - Staveništní přesun hmot</t>
  </si>
  <si>
    <t>4 Díl:</t>
  </si>
  <si>
    <t>Vodorovné konstrukce</t>
  </si>
  <si>
    <t>452112121R00 1</t>
  </si>
  <si>
    <t>Osazení beton. prstenců pod mříže, výšky do 200 mm</t>
  </si>
  <si>
    <t>59224177R 2</t>
  </si>
  <si>
    <t>Prstenec vyrovnávací TBW-Q 625/100/120</t>
  </si>
  <si>
    <t>8 Díl:</t>
  </si>
  <si>
    <t>Trubní vedení</t>
  </si>
  <si>
    <t>899102111R00 3</t>
  </si>
  <si>
    <t>Osazení poklopu s rámem do 100 kg vč. předchozí demontáže</t>
  </si>
  <si>
    <t>99 Díl:</t>
  </si>
  <si>
    <t>Staveništní přesun hmot</t>
  </si>
  <si>
    <t>998271301R00. 4</t>
  </si>
  <si>
    <t>Přesun hmot pro prvky betonové</t>
  </si>
  <si>
    <t xml:space="preserve">SO 101.1 - Stezka - uznatelné náklady </t>
  </si>
  <si>
    <t>1.1 - Sanace podloží</t>
  </si>
  <si>
    <t>2 - Základy a zvláštní zakládání</t>
  </si>
  <si>
    <t>3 - Svislé a kompletní konstrukce</t>
  </si>
  <si>
    <t>5 - Komunikace</t>
  </si>
  <si>
    <t>91 - Doplňující práce na komunikaci</t>
  </si>
  <si>
    <t>99 - Staveništní přesun hmot</t>
  </si>
  <si>
    <t>711 - Izolace proti vodě</t>
  </si>
  <si>
    <t>122202202R00</t>
  </si>
  <si>
    <t>Odkopávky pro silnice v hor. 3 do 1000 m3</t>
  </si>
  <si>
    <t>1845,32*0,290</t>
  </si>
  <si>
    <t>odpočet ručního výkopu:</t>
  </si>
  <si>
    <t>-13,92</t>
  </si>
  <si>
    <t>122202209R00</t>
  </si>
  <si>
    <t>Příplatek za lepivost - odkop. pro silnice v hor.3</t>
  </si>
  <si>
    <t>120001101R00.</t>
  </si>
  <si>
    <t>Příplatek za ztížení vykopávky v blízkosti stávajícího kořenového systému stromu</t>
  </si>
  <si>
    <t>139601102R00.</t>
  </si>
  <si>
    <t>Ruční výkop jam, rýh a šachet v hornině tř. 3 v blízkosti stávajícího vedení</t>
  </si>
  <si>
    <t>12*2,00*2,00*0,29</t>
  </si>
  <si>
    <t>132201110R00</t>
  </si>
  <si>
    <t>Hloubení rýh š.do 60 cm v hor.3 do 50 m3, STROJNĚ</t>
  </si>
  <si>
    <t>pro základy palisád :</t>
  </si>
  <si>
    <t>0,55*0,50*(41,50+40,0)</t>
  </si>
  <si>
    <t>167101102R00</t>
  </si>
  <si>
    <t>Nakládání výkopku z hor. 1 ÷ 4 v množství nad 100 m3</t>
  </si>
  <si>
    <t>162701105R00</t>
  </si>
  <si>
    <t>Vodorovné přemístění výkopku z hor.1-4 do 10000 m</t>
  </si>
  <si>
    <t>535,14280+22,41250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</si>
  <si>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</si>
  <si>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</si>
  <si>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</si>
  <si>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</si>
  <si>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181301111R00</t>
  </si>
  <si>
    <t>Rozprostření ornice, rovina, tl.do 10 cm,nad 500m2</t>
  </si>
  <si>
    <t>4446,0-3704,67</t>
  </si>
  <si>
    <t>odpočet nepřímý výdaj :</t>
  </si>
  <si>
    <t>-80,75</t>
  </si>
  <si>
    <t>181101102R00</t>
  </si>
  <si>
    <t>Úprava pláně v zářezech v hor. 1-4, se zhutněním</t>
  </si>
  <si>
    <t>konstrukce pojiížděného chodníku :</t>
  </si>
  <si>
    <t>734,944</t>
  </si>
  <si>
    <t xml:space="preserve">odpočet obj. SO 102 : </t>
  </si>
  <si>
    <t>-102,17</t>
  </si>
  <si>
    <t>konstrukce stezky pro chodce a cyklisty :</t>
  </si>
  <si>
    <t>1396,993+808,305</t>
  </si>
  <si>
    <t>odpočet neuzbatelné náklady :</t>
  </si>
  <si>
    <t>-153</t>
  </si>
  <si>
    <t>180402111R00</t>
  </si>
  <si>
    <t>Založení trávníku parkového výsevem v rovině</t>
  </si>
  <si>
    <t>741,30</t>
  </si>
  <si>
    <t xml:space="preserve">odpočet nepřímý výdaj : </t>
  </si>
  <si>
    <t>00572410R</t>
  </si>
  <si>
    <t>Směs travní parková II. mírná zátěž PROFI á 25 kg</t>
  </si>
  <si>
    <t>kg</t>
  </si>
  <si>
    <t>741,33*0,03</t>
  </si>
  <si>
    <t>-80,75*0,03</t>
  </si>
  <si>
    <t>1.1</t>
  </si>
  <si>
    <t>Sanace podloží</t>
  </si>
  <si>
    <t>122201103R00</t>
  </si>
  <si>
    <t>Odkopávky nezapažené v hor. 3 do 10000 m3</t>
  </si>
  <si>
    <t>3704,67*0,500</t>
  </si>
  <si>
    <t>122201109R00</t>
  </si>
  <si>
    <t>Příplatek za lepivost - odkopávky v hor. 3</t>
  </si>
  <si>
    <t>19</t>
  </si>
  <si>
    <t>38</t>
  </si>
  <si>
    <t>171101103R00</t>
  </si>
  <si>
    <t>Uložení sypaniny do násypů zhutněných na 100% PS</t>
  </si>
  <si>
    <t>40</t>
  </si>
  <si>
    <t>58344197R</t>
  </si>
  <si>
    <t>Štěrkodrtě frakce 0-63 A</t>
  </si>
  <si>
    <t>42</t>
  </si>
  <si>
    <t>výměna podloží z nenamrzavého, soudrřného a propustného materiálu v tl. 0,5 m :</t>
  </si>
  <si>
    <t>1852,335*1,8</t>
  </si>
  <si>
    <t>Základy a zvláštní zakládání</t>
  </si>
  <si>
    <t>274313811R00</t>
  </si>
  <si>
    <t>Beton základových pasů prostý C 30/37</t>
  </si>
  <si>
    <t>44</t>
  </si>
  <si>
    <t>Včetně dodávky a uložení betonu a kamene.</t>
  </si>
  <si>
    <t xml:space="preserve">pod palisády : </t>
  </si>
  <si>
    <t>23</t>
  </si>
  <si>
    <t>212755114R00.</t>
  </si>
  <si>
    <t>Trativody z drenážních trubek DN 10 cm bez lože podél palisád</t>
  </si>
  <si>
    <t>m</t>
  </si>
  <si>
    <t>46</t>
  </si>
  <si>
    <t>Svislé a kompletní konstrukce</t>
  </si>
  <si>
    <t>338920021R00</t>
  </si>
  <si>
    <t>Osazení betonové palisády, š. do 20 cm, dl. 60 cm</t>
  </si>
  <si>
    <t>48</t>
  </si>
  <si>
    <t>25</t>
  </si>
  <si>
    <t>338920024R00</t>
  </si>
  <si>
    <t>Osazení betonové palisády, š. do 20 cm, dl. 150 cm</t>
  </si>
  <si>
    <t>50</t>
  </si>
  <si>
    <t>348171211R00</t>
  </si>
  <si>
    <t>Osazení oc.zábradlí do 100 kg/m</t>
  </si>
  <si>
    <t>52</t>
  </si>
  <si>
    <t>28+14</t>
  </si>
  <si>
    <t>27</t>
  </si>
  <si>
    <t>59228412R</t>
  </si>
  <si>
    <t>Palisáda přírodní Masiv 12 x 18 x 60 cm</t>
  </si>
  <si>
    <t>54</t>
  </si>
  <si>
    <t>41,50/0,18*1,01</t>
  </si>
  <si>
    <t>59228416R</t>
  </si>
  <si>
    <t>Palisáda přírodní armov. Masiv 17,5x20x150 cm</t>
  </si>
  <si>
    <t>56</t>
  </si>
  <si>
    <t>207,5*1,01</t>
  </si>
  <si>
    <t>Komunikace</t>
  </si>
  <si>
    <t>29</t>
  </si>
  <si>
    <t>564851111RT2</t>
  </si>
  <si>
    <t>Podklad ze štěrkodrti po zhutnění tloušťky 15 cm štěrkodrť frakce 0-32 mm</t>
  </si>
  <si>
    <t>58</t>
  </si>
  <si>
    <t xml:space="preserve">vodicí linie : </t>
  </si>
  <si>
    <t>27,92</t>
  </si>
  <si>
    <t>Mezisoučet</t>
  </si>
  <si>
    <t xml:space="preserve">Konstrukce stezky pro chodce a cyklisty společné stezky pro chodce a cyklisty dělené - cyklistického pásu : </t>
  </si>
  <si>
    <t xml:space="preserve">D1-N-2-VI-PIII : </t>
  </si>
  <si>
    <t>(1396,9934+808,305)*2</t>
  </si>
  <si>
    <t>varovný a hmatný pás :</t>
  </si>
  <si>
    <t>141,996</t>
  </si>
  <si>
    <t>564861111RT2</t>
  </si>
  <si>
    <t>Podklad ze štěrkodrti po zhutnění tloušťky 20 cm štěrkodrť frakce 0-32 mm</t>
  </si>
  <si>
    <t>60</t>
  </si>
  <si>
    <t xml:space="preserve">Konstrukce pojížděného chodníku : </t>
  </si>
  <si>
    <t>TP 170, D2-D-1-VI-PII :</t>
  </si>
  <si>
    <t>734,9441+152,6617</t>
  </si>
  <si>
    <t>odpočet objektu SO 102 :</t>
  </si>
  <si>
    <t>-153,00</t>
  </si>
  <si>
    <t>31</t>
  </si>
  <si>
    <t>565131111R00</t>
  </si>
  <si>
    <t>Podklad z obal kamen. ACP 16+, š. do 3 m, tl. 5 cm</t>
  </si>
  <si>
    <t>62</t>
  </si>
  <si>
    <t>D1-N-2-VI-PIII :</t>
  </si>
  <si>
    <t>1396,9934+808,305</t>
  </si>
  <si>
    <t>573111121R00</t>
  </si>
  <si>
    <t>Postřik infiltrační, množství zbytkového asfaltového pojiva 0,60 kg/m2</t>
  </si>
  <si>
    <t>64</t>
  </si>
  <si>
    <t>33</t>
  </si>
  <si>
    <t>573231124R00</t>
  </si>
  <si>
    <t>Postřik spojovací z KAE, množství zbytkového asfaltu 0,4 kg/m2</t>
  </si>
  <si>
    <t>66</t>
  </si>
  <si>
    <t>577131211R00</t>
  </si>
  <si>
    <t>Beton asfalt. ACO 8,nebo ACO 11, do 3 m, tl. 4 cm</t>
  </si>
  <si>
    <t>68</t>
  </si>
  <si>
    <t xml:space="preserve">Konstrukce stezky pro chodce a cyklisty společné a stezky pro chodce a cyklisty dělené - cyklistického pásu : </t>
  </si>
  <si>
    <t>35</t>
  </si>
  <si>
    <t>596215021R00</t>
  </si>
  <si>
    <t>Kladení zámkové dlažby tl. 6 cm do drtě tl. 4 cm</t>
  </si>
  <si>
    <t>70</t>
  </si>
  <si>
    <t xml:space="preserve">umělá vodící linie : </t>
  </si>
  <si>
    <t>15,0*0,4</t>
  </si>
  <si>
    <t>25,0*0,4</t>
  </si>
  <si>
    <t>11,0*0,4</t>
  </si>
  <si>
    <t>12,6*0,4</t>
  </si>
  <si>
    <t>6,2*0,4</t>
  </si>
  <si>
    <t xml:space="preserve">neuznat.náklady : </t>
  </si>
  <si>
    <t>-1,9-2,5</t>
  </si>
  <si>
    <t>596215040R00</t>
  </si>
  <si>
    <t>Kladení zámkové dlažby tl. 8 cm do drtě tl. 4 cm</t>
  </si>
  <si>
    <t>72</t>
  </si>
  <si>
    <t xml:space="preserve">TP 170, D2-D-1-VI-PII : </t>
  </si>
  <si>
    <t xml:space="preserve">odpočet objektu SO 102 : </t>
  </si>
  <si>
    <t xml:space="preserve">odpočet neuzbatelné náklady : </t>
  </si>
  <si>
    <t>37</t>
  </si>
  <si>
    <t>596291113R00</t>
  </si>
  <si>
    <t>Řezání zámkové dlažby tl. 80 mm</t>
  </si>
  <si>
    <t>74</t>
  </si>
  <si>
    <t>59245040R</t>
  </si>
  <si>
    <t>Dlažba zámková SLP s vodicí linií přírodní 20/20/6 dlažba pro nevidomé</t>
  </si>
  <si>
    <t>76</t>
  </si>
  <si>
    <t xml:space="preserve">vodící linie : </t>
  </si>
  <si>
    <t>15,0*0,4*1,1</t>
  </si>
  <si>
    <t>25,0*0,4*1,1</t>
  </si>
  <si>
    <t>11,0*0,4*1,1</t>
  </si>
  <si>
    <t>12,6*0,4*1,1</t>
  </si>
  <si>
    <t>6,2*0,4*1,1</t>
  </si>
  <si>
    <t>-1,9*1,10</t>
  </si>
  <si>
    <t>39</t>
  </si>
  <si>
    <t>59245278R</t>
  </si>
  <si>
    <t xml:space="preserve">Dlažba reliéfní červená  22,5x11,2x6 povrch STANDARD</t>
  </si>
  <si>
    <t>78</t>
  </si>
  <si>
    <t>varovný a hmatný pás - dlažba pro nevidomé :</t>
  </si>
  <si>
    <t>141,9958*1,1</t>
  </si>
  <si>
    <t>-2,5*1,10</t>
  </si>
  <si>
    <t>59245292R</t>
  </si>
  <si>
    <t xml:space="preserve">Dlažba klasická přírodní  22,5x11,2x8</t>
  </si>
  <si>
    <t>80</t>
  </si>
  <si>
    <t xml:space="preserve">prořez : </t>
  </si>
  <si>
    <t>(632,43580/100)*1,1</t>
  </si>
  <si>
    <t>91</t>
  </si>
  <si>
    <t>Doplňující práce na komunikaci</t>
  </si>
  <si>
    <t>41</t>
  </si>
  <si>
    <t>914001111R00</t>
  </si>
  <si>
    <t>Osazení svislé doprav.značky a sloupku, bet.základ</t>
  </si>
  <si>
    <t>82</t>
  </si>
  <si>
    <t>915701111R00</t>
  </si>
  <si>
    <t>Zřízení vodorovného značení z nátěr.hmot tl.do 3mm</t>
  </si>
  <si>
    <t>84</t>
  </si>
  <si>
    <t xml:space="preserve">V2a : </t>
  </si>
  <si>
    <t xml:space="preserve">V7 : </t>
  </si>
  <si>
    <t xml:space="preserve">V117 : </t>
  </si>
  <si>
    <t xml:space="preserve">V6a : </t>
  </si>
  <si>
    <t>51,0+29,75+5,4</t>
  </si>
  <si>
    <t>43</t>
  </si>
  <si>
    <t>917832111RT5</t>
  </si>
  <si>
    <t>Osazení stojat. obrub. bet.bez opěry,lože z C 30/37 včetně obrubníku ABO 100/10/25</t>
  </si>
  <si>
    <t>86</t>
  </si>
  <si>
    <t xml:space="preserve">chodníkový : </t>
  </si>
  <si>
    <t>365,53+2*37,81+2*15,80</t>
  </si>
  <si>
    <t>2*4,91+2*29,38</t>
  </si>
  <si>
    <t>3*26,32+3*127,62+2*23,28</t>
  </si>
  <si>
    <t>2*102,15+2*28,87</t>
  </si>
  <si>
    <t>2*29,50+2*14,40+40,0</t>
  </si>
  <si>
    <t>2*6,00+2*3,00+2*1,50</t>
  </si>
  <si>
    <t xml:space="preserve">neuznat nákl. : </t>
  </si>
  <si>
    <t>-171,0</t>
  </si>
  <si>
    <t>-109,0</t>
  </si>
  <si>
    <t>917931131RT2</t>
  </si>
  <si>
    <t>Osazení přídlažby,kostka velká,1 řada, lože C20/25 včetně dodávky kamenných dlažebních kostek</t>
  </si>
  <si>
    <t>88</t>
  </si>
  <si>
    <t>45</t>
  </si>
  <si>
    <t>912291111R00</t>
  </si>
  <si>
    <t>Osazení směrového kůlu z plastických hmot Balisety, zahrazovací sloupky</t>
  </si>
  <si>
    <t>90</t>
  </si>
  <si>
    <t>9+12</t>
  </si>
  <si>
    <t>917862111RT5.</t>
  </si>
  <si>
    <t>Osazení stojat. obrub.bet. s opěrou,lože z C 30/37 včetně obrubníku ABO 100/10/25</t>
  </si>
  <si>
    <t>92</t>
  </si>
  <si>
    <t xml:space="preserve">silniční : </t>
  </si>
  <si>
    <t>18,58+18,53+33,47+2,0</t>
  </si>
  <si>
    <t>18,64+12,40+103,36</t>
  </si>
  <si>
    <t>62,24+90,97+5,34+17,59</t>
  </si>
  <si>
    <t xml:space="preserve">odpočet neuznatelné náklady : </t>
  </si>
  <si>
    <t>-85,00</t>
  </si>
  <si>
    <t>47</t>
  </si>
  <si>
    <t>40444934.AR</t>
  </si>
  <si>
    <t>Značka dopr výstražná A1- A30 700 mm fól1, EG7letá</t>
  </si>
  <si>
    <t>94</t>
  </si>
  <si>
    <t>A19 :</t>
  </si>
  <si>
    <t>40445032.AR</t>
  </si>
  <si>
    <t>Značka dopr příkazová C1-C14b 700 fól 1, EG 7letá</t>
  </si>
  <si>
    <t>96</t>
  </si>
  <si>
    <t>49</t>
  </si>
  <si>
    <t>404459501R</t>
  </si>
  <si>
    <t>Sloupek Fe pr.60 pozinkovaný, l= 2000 mm</t>
  </si>
  <si>
    <t>98</t>
  </si>
  <si>
    <t>404459515R</t>
  </si>
  <si>
    <t>Patka kotevní kompletní AP 60/3 tříkotevní</t>
  </si>
  <si>
    <t>100</t>
  </si>
  <si>
    <t>51</t>
  </si>
  <si>
    <t>562889470R</t>
  </si>
  <si>
    <t>Silniční sloupek zahrazovací v. 900 mm červeno-bílý</t>
  </si>
  <si>
    <t>102</t>
  </si>
  <si>
    <t>562R1</t>
  </si>
  <si>
    <t>Směrový sloupek J12 - v.735 mm, zelený BALISET</t>
  </si>
  <si>
    <t>104</t>
  </si>
  <si>
    <t>53</t>
  </si>
  <si>
    <t>599142111R1</t>
  </si>
  <si>
    <t>Zařezání a zálivka asfaltem - napojení na stávající komunikaci</t>
  </si>
  <si>
    <t>106</t>
  </si>
  <si>
    <t>Včetně odstranění zvětralé asfaltové zálivky, vyčištění spár, zalití spár asfaltovou zálivkou, nátěru asfaltovým lakem a posyp drtí.</t>
  </si>
  <si>
    <t>23,35+17,59+6</t>
  </si>
  <si>
    <t>919731122R01</t>
  </si>
  <si>
    <t>Zarovnání styčné plochy živičné tl. do 10 cm napojení na stávající komunikaci</t>
  </si>
  <si>
    <t>108</t>
  </si>
  <si>
    <t>99</t>
  </si>
  <si>
    <t>55</t>
  </si>
  <si>
    <t>998223011R00</t>
  </si>
  <si>
    <t>Přesun hmot, pozemní komunikace, kryt dlážděný</t>
  </si>
  <si>
    <t>110</t>
  </si>
  <si>
    <t>998225111R00</t>
  </si>
  <si>
    <t>Přesun hmot, pozemní komunikace, kryt živičný</t>
  </si>
  <si>
    <t>112</t>
  </si>
  <si>
    <t>711</t>
  </si>
  <si>
    <t>Izolace proti vodě</t>
  </si>
  <si>
    <t>57</t>
  </si>
  <si>
    <t>711462104RT1</t>
  </si>
  <si>
    <t>Izolace, tlak. voda, svislá folií přitavením materiál ve specifikaci</t>
  </si>
  <si>
    <t>114</t>
  </si>
  <si>
    <t xml:space="preserve">palísády : </t>
  </si>
  <si>
    <t>(1,00+0,20)*41,50</t>
  </si>
  <si>
    <t>0,40*41,0</t>
  </si>
  <si>
    <t>28322026R</t>
  </si>
  <si>
    <t>Izolační PVC fólie tl. 1,0, š. 1300 mm zemní</t>
  </si>
  <si>
    <t>116</t>
  </si>
  <si>
    <t>66,20*1,16</t>
  </si>
  <si>
    <t>59</t>
  </si>
  <si>
    <t>998711101R00</t>
  </si>
  <si>
    <t>Přesun hmot pro izolace proti vodě, výšky do 6 m</t>
  </si>
  <si>
    <t>118</t>
  </si>
  <si>
    <t>SO 101.2 - Stezka - neuznatelné náklady</t>
  </si>
  <si>
    <t xml:space="preserve">konstrukce nepojížděného chodníku : </t>
  </si>
  <si>
    <t>336,4723</t>
  </si>
  <si>
    <t xml:space="preserve">konstrukce sjezdu : </t>
  </si>
  <si>
    <t>37,3023</t>
  </si>
  <si>
    <t xml:space="preserve">konstrukce pojížděného chodníku : </t>
  </si>
  <si>
    <t>153,00</t>
  </si>
  <si>
    <t>-182,100</t>
  </si>
  <si>
    <t xml:space="preserve">odpočet vyvolaná investice : </t>
  </si>
  <si>
    <t>-99,50</t>
  </si>
  <si>
    <t>55395101.AR.</t>
  </si>
  <si>
    <t>Zábradlí ocelové vč. povrchové úpravy</t>
  </si>
  <si>
    <t>630*1,15</t>
  </si>
  <si>
    <t xml:space="preserve">Konstrukce nepojížděného chodníku : </t>
  </si>
  <si>
    <t xml:space="preserve">D2-D-1-CH-PII : </t>
  </si>
  <si>
    <t xml:space="preserve">Konstrukce sjezdu : </t>
  </si>
  <si>
    <t>37,3023*2</t>
  </si>
  <si>
    <t>596215021R00.</t>
  </si>
  <si>
    <t>153,00*1,01</t>
  </si>
  <si>
    <t>59245295R</t>
  </si>
  <si>
    <t xml:space="preserve">Dlažba klasická přírodní  22,5x11,2x6</t>
  </si>
  <si>
    <t>336,4723*1,1</t>
  </si>
  <si>
    <t>-182,100*1,10</t>
  </si>
  <si>
    <t>-99,50*1,10</t>
  </si>
  <si>
    <t>900100001RA0</t>
  </si>
  <si>
    <t>Oplocení z drátěného pletiva v. 2,0 m ocelové sloupky betonové patky</t>
  </si>
  <si>
    <t>100 m</t>
  </si>
  <si>
    <t>SO 101.3 - Stezka - uznatelné náklady - nepřímé výdaje</t>
  </si>
  <si>
    <t xml:space="preserve">nepojížděný chodník : </t>
  </si>
  <si>
    <t>182,100</t>
  </si>
  <si>
    <t>80,75</t>
  </si>
  <si>
    <t>80,75*0,0300</t>
  </si>
  <si>
    <t>nepojížděný chodník :</t>
  </si>
  <si>
    <t>Kladení zámkové dlažby tl. 6 cm do drtě tl. 4 cm pro nevidomé, hmotný pás</t>
  </si>
  <si>
    <t>umělá vodící linie :</t>
  </si>
  <si>
    <t>2,5</t>
  </si>
  <si>
    <t>1,90</t>
  </si>
  <si>
    <t>1,90*1,10</t>
  </si>
  <si>
    <t>2,50*1,10</t>
  </si>
  <si>
    <t>182,100*1,100</t>
  </si>
  <si>
    <t>80,60</t>
  </si>
  <si>
    <t>SO 101.4 - Stezka - uznatelné náklady - vyvolané investice</t>
  </si>
  <si>
    <t>99,50*1,10</t>
  </si>
  <si>
    <t>SO 102 - Parkovací stání</t>
  </si>
  <si>
    <t>181101101R00</t>
  </si>
  <si>
    <t>Úprava pláně v zářezech v hor. 1-4, bez zhutnění</t>
  </si>
  <si>
    <t>122201101R00.</t>
  </si>
  <si>
    <t>Odkopávky nezapažené v hor. 3 do 100 m3 pro případnou sanaci podloží</t>
  </si>
  <si>
    <t>193,79710*0,500</t>
  </si>
  <si>
    <t>122201109R00.</t>
  </si>
  <si>
    <t>Příplatek za lepivost - odkopávky v hor. 3 pro případnou sanaci podloží</t>
  </si>
  <si>
    <t>162701105R00.</t>
  </si>
  <si>
    <t>Vodorovné přemístění výkopku z hor.1-4 do 10000 m pro případnou sanaci podloží</t>
  </si>
  <si>
    <t>167101102R00.</t>
  </si>
  <si>
    <t>Nakládání výkopku z hor.1-4 v množství nad 100 m3 pro případnou sanaci podloží</t>
  </si>
  <si>
    <t>171201201R00.</t>
  </si>
  <si>
    <t>Uložení sypaniny na skl.-sypanina na výšku přes 2m pro případnou sanaci podloží</t>
  </si>
  <si>
    <t>199000002R00.</t>
  </si>
  <si>
    <t>Poplatek za skládku horniny 1- 4 pro případnou sanaci podloží</t>
  </si>
  <si>
    <t>171101103R00.</t>
  </si>
  <si>
    <t>Uložení sypaniny do násypů zhutněných na 100% PS pro případnou sanaci podloží</t>
  </si>
  <si>
    <t>58344197R.</t>
  </si>
  <si>
    <t>Štěrkodrtě frakce 0-63 A pro případnou sanaci podloží</t>
  </si>
  <si>
    <t>96,89835*1,8</t>
  </si>
  <si>
    <t>91,6271+102,17</t>
  </si>
  <si>
    <t>102,17*1,1</t>
  </si>
  <si>
    <t>59248302R</t>
  </si>
  <si>
    <t>Dlažba betonová zatravňovací 600x400x80 mm šedá</t>
  </si>
  <si>
    <t>91,6271*1,1</t>
  </si>
  <si>
    <t>917862111RV4.</t>
  </si>
  <si>
    <t>Osazení stojat. obrub.bet. s opěrou,lože z C 30/37 vč.obrub.nájezd.náběh.CSB H 15/25 1000/150/150-250</t>
  </si>
  <si>
    <t>91R1</t>
  </si>
  <si>
    <t>D+M parkovací doraz - plastový, žlutý dl. 780 mm</t>
  </si>
  <si>
    <t>40445050.AR</t>
  </si>
  <si>
    <t>Značka dopr inf IP 11-13 500/700 fól1, EG7letá</t>
  </si>
  <si>
    <t>SO 401 - Rekonstrukce VO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</si>
  <si>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</si>
  <si>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</si>
  <si>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</si>
  <si>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</si>
  <si>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>PSV - Práce a dodávky PSV</t>
  </si>
  <si>
    <t xml:space="preserve">    M - Práce a dodávky M</t>
  </si>
  <si>
    <t xml:space="preserve">    21-M - Elektromontáže</t>
  </si>
  <si>
    <t>VRN - Vedlejší rozpočtové náklady</t>
  </si>
  <si>
    <t xml:space="preserve">    VRN. - Vedlejší rozpočtové náklady</t>
  </si>
  <si>
    <t xml:space="preserve">    OST - Ostatní</t>
  </si>
  <si>
    <t>HSV</t>
  </si>
  <si>
    <t>Práce a dodávky HSV</t>
  </si>
  <si>
    <t>468051121</t>
  </si>
  <si>
    <t>Bourání základu betonového</t>
  </si>
  <si>
    <t>CS ÚRS 2025 01</t>
  </si>
  <si>
    <t>-1355083306</t>
  </si>
  <si>
    <t>Online PSC</t>
  </si>
  <si>
    <t>https://podminky.urs.cz/item/CS_URS_2025_01/468051121</t>
  </si>
  <si>
    <t>"Stožáry 5m ovál</t>
  </si>
  <si>
    <t>0,55*0,55*1,00*21</t>
  </si>
  <si>
    <t xml:space="preserve">"Stožáry 5m ul. Lesní  (3x) a Aut. st.</t>
  </si>
  <si>
    <t>0,55*0,55*1,00*4</t>
  </si>
  <si>
    <t>"Stožár 5m u řeky (U1c)</t>
  </si>
  <si>
    <t>0,55*0,55*1,00*1</t>
  </si>
  <si>
    <t>469972111</t>
  </si>
  <si>
    <t>Odvoz suti a vybouraných hmot odvoz suti a vybouraných hmot do 1 km</t>
  </si>
  <si>
    <t>-1176268894</t>
  </si>
  <si>
    <t>https://podminky.urs.cz/item/CS_URS_2025_01/469972111</t>
  </si>
  <si>
    <t>"přepočteno koeficientem 1m3 › 2,4t</t>
  </si>
  <si>
    <t>7,866*2,4 "Přepočtené koeficientem množství</t>
  </si>
  <si>
    <t>469972121</t>
  </si>
  <si>
    <t>Odvoz suti a vybouraných hmot odvoz suti a vybouraných hmot Příplatek k ceně za každý další i započatý 1 km</t>
  </si>
  <si>
    <t>2106960843</t>
  </si>
  <si>
    <t>https://podminky.urs.cz/item/CS_URS_2025_01/469972121</t>
  </si>
  <si>
    <t>"přepočteno koeficientem 1m3=2,4t, doplněný o index ceny 21,4 km</t>
  </si>
  <si>
    <t>469973111</t>
  </si>
  <si>
    <t>Poplatek za uložení stavebního odpadu (skládkovné) na skládce z prostého betonu zatříděného do Katalogu odpadů pod kódem 17 01 01</t>
  </si>
  <si>
    <t>1666938791</t>
  </si>
  <si>
    <t>https://podminky.urs.cz/item/CS_URS_2025_01/469973111</t>
  </si>
  <si>
    <t>"přepočteno koeficientem 1m3›2,4t</t>
  </si>
  <si>
    <t>121151113</t>
  </si>
  <si>
    <t>Sejmutí ornice strojně při souvislé ploše přes 100 do 500 m2, tl. vrstvy do 200 mm</t>
  </si>
  <si>
    <t>969444859</t>
  </si>
  <si>
    <t>https://podminky.urs.cz/item/CS_URS_2025_01/121151113</t>
  </si>
  <si>
    <t>"Délka trasy od rozvaděče (RVO, Ovál, odboča na betonový sloup U1d, odpočka k parkovišti sloup U1b)*šířka výkopu</t>
  </si>
  <si>
    <t>1091*0,35</t>
  </si>
  <si>
    <t>131213131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</si>
  <si>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</si>
  <si>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1214208897</t>
  </si>
  <si>
    <t>https://podminky.urs.cz/item/CS_URS_2025_01/131213131</t>
  </si>
  <si>
    <t>"Stožáry 5m rezerva</t>
  </si>
  <si>
    <t>132251104</t>
  </si>
  <si>
    <t>Hloubení nezapažených rýh šířky do 800 mm strojně s urovnáním dna do předepsaného profilu a spádu v hornině třídy těžitelnosti I skupiny 3 přes 100 m3</t>
  </si>
  <si>
    <t>-1720446074</t>
  </si>
  <si>
    <t>https://podminky.urs.cz/item/CS_URS_2025_01/132251104</t>
  </si>
  <si>
    <t>"Výkop rýhy viz. seznam zařízení</t>
  </si>
  <si>
    <t>"Ulice Lesní</t>
  </si>
  <si>
    <t>164*0,8*0,35</t>
  </si>
  <si>
    <t>"parkoviště Aut. st</t>
  </si>
  <si>
    <t>23*0,8*0,35</t>
  </si>
  <si>
    <t>"Ulice Lesní k betonovému sloupu U1d</t>
  </si>
  <si>
    <t>33*0,8*0,35</t>
  </si>
  <si>
    <t>"Ovál</t>
  </si>
  <si>
    <t>871*0,8*0,35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</si>
  <si>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</si>
  <si>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</si>
  <si>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-544941481</t>
  </si>
  <si>
    <t>https://podminky.urs.cz/item/CS_URS_2025_01/162751117</t>
  </si>
  <si>
    <t>"Výkopek nahrazený pískovým lože (výkop*šířka*výška) viz. řezy kabelovou rýhou</t>
  </si>
  <si>
    <t>1091*0,35*0,05</t>
  </si>
  <si>
    <t>"Výkopek nahrazený objemem trubky (výkop + 0,8m a 0,8m do každého sloupu nebo rozvaděče)*obsah trubky 110mm</t>
  </si>
  <si>
    <t>(1091+((0,8+0,8)*32))*(3,14*0,055*0,055)</t>
  </si>
  <si>
    <t>"Výkopek nahrazený základem sloupu stožáry 5m ovál</t>
  </si>
  <si>
    <t xml:space="preserve">"Výkopek nahrazený základem sloupu stožáry 5m ul. Lesní  (3x) a Aut. st.</t>
  </si>
  <si>
    <t>"Výkopek nahrazený základem sloupu stožáry 5m rezerva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</si>
  <si>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</si>
  <si>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</si>
  <si>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-387175844</t>
  </si>
  <si>
    <t>https://podminky.urs.cz/item/CS_URS_2025_01/162751119</t>
  </si>
  <si>
    <t>171201221</t>
  </si>
  <si>
    <t>Poplatek za uložení stavebního odpadu na skládce (skládkovné) zeminy a kamení zatříděného do Katalogu odpadů pod kódem 17 05 04</t>
  </si>
  <si>
    <t>-345095862</t>
  </si>
  <si>
    <t>https://podminky.urs.cz/item/CS_URS_2025_01/171201221</t>
  </si>
  <si>
    <t>38,715*1,8 "Přepočtené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</si>
  <si>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</si>
  <si>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</si>
  <si>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1520733373</t>
  </si>
  <si>
    <t>https://podminky.urs.cz/item/CS_URS_2025_01/174111101</t>
  </si>
  <si>
    <t>305,480-29,942</t>
  </si>
  <si>
    <t>181351103</t>
  </si>
  <si>
    <t>Rozprostření a urovnání ornice v rovině nebo ve svahu sklonu do 1:5 strojně při souvislé ploše přes 100 do 500 m2, tl. vrstvy do 200 mm</t>
  </si>
  <si>
    <t>1227929283</t>
  </si>
  <si>
    <t>https://podminky.urs.cz/item/CS_URS_2025_01/181351103</t>
  </si>
  <si>
    <t>181411131</t>
  </si>
  <si>
    <t>Založení trávníku na půdě předem připravené plochy do 1000 m2 výsevem včetně utažení parkového v rovině nebo na svahu do 1:5</t>
  </si>
  <si>
    <t>1484265727</t>
  </si>
  <si>
    <t>https://podminky.urs.cz/item/CS_URS_2025_01/181411131</t>
  </si>
  <si>
    <t>M</t>
  </si>
  <si>
    <t>00572410</t>
  </si>
  <si>
    <t>osivo směs travní parková</t>
  </si>
  <si>
    <t>1822404216</t>
  </si>
  <si>
    <t>381,85*0,02 "Přepočtené koeficientem množství</t>
  </si>
  <si>
    <t>Zakládání</t>
  </si>
  <si>
    <t>174111102</t>
  </si>
  <si>
    <t>Zásyp sypaninou z jakékoliv horniny ručně s uložením výkopku ve vrstvách se zhutněním v uzavřených prostorách s urovnáním povrchu zásypu</t>
  </si>
  <si>
    <t>-1028076446</t>
  </si>
  <si>
    <t>https://podminky.urs.cz/item/CS_URS_2025_01/174111102</t>
  </si>
  <si>
    <t xml:space="preserve">"Výplň ve stožáru ulice Lesní  viz. provedení základů stožárů</t>
  </si>
  <si>
    <t>3,14*0,1575*0,1575*0,55*3</t>
  </si>
  <si>
    <t>"Výplň ve stožáru Aut. st viz. provedení základů stožárů</t>
  </si>
  <si>
    <t>3,14*0,1575*0,1575*0,55*1</t>
  </si>
  <si>
    <t xml:space="preserve">"Výplň ve stožáru ulice Ovál  viz. provedení základů stožárů</t>
  </si>
  <si>
    <t>3,14*0,1575*0,1575*0,55*21</t>
  </si>
  <si>
    <t xml:space="preserve">"Výplň ve stožáru ulice Rezerva  viz. provedení základů stožárů</t>
  </si>
  <si>
    <t>3,14*0,1575*0,1575*0,55*4</t>
  </si>
  <si>
    <t>58344121</t>
  </si>
  <si>
    <t>štěrkodrť frakce 4/8</t>
  </si>
  <si>
    <t>-1806936230</t>
  </si>
  <si>
    <t>1,243*2 "Přepočtené koeficientem množství</t>
  </si>
  <si>
    <t>273313811</t>
  </si>
  <si>
    <t>Základy z betonu prostého desky z betonu kamenem neprokládaného tř. C 25/30</t>
  </si>
  <si>
    <t>50447687</t>
  </si>
  <si>
    <t>https://podminky.urs.cz/item/CS_URS_2025_01/273313811</t>
  </si>
  <si>
    <t xml:space="preserve">"Základová deska pod stožárem ulice Lesní  viz. provedení základů stožárů</t>
  </si>
  <si>
    <t>0,55*0,55*0,05*3</t>
  </si>
  <si>
    <t>"Základová deska pod stožárem Aut. st viz. provedení základů stožárů</t>
  </si>
  <si>
    <t>0,55*0,55*0,05*1</t>
  </si>
  <si>
    <t xml:space="preserve">"Základová deska pod stožárem ulice Ovál  viz. provedení základů stožárů</t>
  </si>
  <si>
    <t>0,55*0,55*0,05*21</t>
  </si>
  <si>
    <t xml:space="preserve">"VZákladová deska pod stožárem ulice Rezerva  viz. provedení základů stožárů</t>
  </si>
  <si>
    <t>0,55*0,55*0,05*4</t>
  </si>
  <si>
    <t>274352221</t>
  </si>
  <si>
    <t>Bednění základů pasů kruhové nebo obloukové poloměru přes 1 do 2,5 m zřízení</t>
  </si>
  <si>
    <t>-940787027</t>
  </si>
  <si>
    <t>https://podminky.urs.cz/item/CS_URS_2025_01/274352221</t>
  </si>
  <si>
    <t xml:space="preserve">"Bednění čepky stožáru ulice Lesní  viz. provedení základů stožárů</t>
  </si>
  <si>
    <t>3,14*0,2*0,2*3</t>
  </si>
  <si>
    <t>"Bednění čepky stožáru Aut. st viz. provedení základů stožárů</t>
  </si>
  <si>
    <t>3,14*0,2*0,2*1</t>
  </si>
  <si>
    <t xml:space="preserve">"Bednění čepky stožáru ulice Ovál  viz. provedení základů stožárů</t>
  </si>
  <si>
    <t>3,14*0,2*0,2*21</t>
  </si>
  <si>
    <t xml:space="preserve">"Bednění čepky stožáru ulice Rezerva  viz. provedení základů stožárů</t>
  </si>
  <si>
    <t>3,14*0,2*0,2*4</t>
  </si>
  <si>
    <t>274352222</t>
  </si>
  <si>
    <t>Bednění základů pasů kruhové nebo obloukové poloměru přes 1 do 2,5 m odstranění</t>
  </si>
  <si>
    <t>-2022443131</t>
  </si>
  <si>
    <t>https://podminky.urs.cz/item/CS_URS_2025_01/274352222</t>
  </si>
  <si>
    <t>275313811</t>
  </si>
  <si>
    <t>Základy z betonu prostého patky a bloky z betonu kamenem neprokládaného tř. C 25/30</t>
  </si>
  <si>
    <t>1677310110</t>
  </si>
  <si>
    <t>https://podminky.urs.cz/item/CS_URS_2025_01/275313811</t>
  </si>
  <si>
    <t xml:space="preserve">"Základová patka na spodku stožáru ulice Lesní  viz. provedení základů stožárů</t>
  </si>
  <si>
    <t>0,55*0,55*0,3*3</t>
  </si>
  <si>
    <t>"Základová patka na spodku stožáru Aut. st viz. provedení základů stožárů</t>
  </si>
  <si>
    <t>0,55*0,55*0,3*1</t>
  </si>
  <si>
    <t xml:space="preserve">"Základová patka na spodku stožáru ulice Ovál  viz. provedení základů stožárů</t>
  </si>
  <si>
    <t>0,55*0,55*0,3*21</t>
  </si>
  <si>
    <t xml:space="preserve">"Základová patka na spodku stožáru ulice Rezerva  viz. provedení základů stožárů</t>
  </si>
  <si>
    <t>0,55*0,55*0,3*4</t>
  </si>
  <si>
    <t>275313811-1</t>
  </si>
  <si>
    <t>Základové patky z betonu tř. C 25/30</t>
  </si>
  <si>
    <t>-1715548626</t>
  </si>
  <si>
    <t xml:space="preserve">"Betonová čepka stožáru ulice Lesní  viz. provedení základů stožárů</t>
  </si>
  <si>
    <t>3,14*0,2*0,2*0,2*3</t>
  </si>
  <si>
    <t>"Betonová čepka stožáru Aut. st viz. provedení základů stožárů</t>
  </si>
  <si>
    <t>3,14*0,2*0,2*0,2*1</t>
  </si>
  <si>
    <t xml:space="preserve">"Betonová čepka stožáru ulice Ovál  viz. provedení základů stožárů</t>
  </si>
  <si>
    <t>3,14*0,2*0,2*0,2*21</t>
  </si>
  <si>
    <t xml:space="preserve">"Betonová čepka stožáru ulice Rezerva  viz. provedení základů stožárů</t>
  </si>
  <si>
    <t>3,14*0,2*0,2*0,2*4</t>
  </si>
  <si>
    <t>871395231</t>
  </si>
  <si>
    <t>Trubka PVC DN 400 pro ustavení dříku</t>
  </si>
  <si>
    <t>-1733387278</t>
  </si>
  <si>
    <t xml:space="preserve">"Trubka pro ustavení dříku stožáru ulice Lesní  viz. provedení základů stožárů</t>
  </si>
  <si>
    <t>0,95*3</t>
  </si>
  <si>
    <t>"Trubka pro ustavení dříku stožáru Aut. st viz. provedení základů stožárů</t>
  </si>
  <si>
    <t>0,95*1</t>
  </si>
  <si>
    <t xml:space="preserve">"Trubka pro ustavení dříku stožáru ulice Ovál  viz. provedení základů stožárů</t>
  </si>
  <si>
    <t>0,95*21</t>
  </si>
  <si>
    <t xml:space="preserve">"Trubka pro ustavení dříku stožáru ulice Rezerva  viz. provedení základů stožárů</t>
  </si>
  <si>
    <t>0,95*4</t>
  </si>
  <si>
    <t>451573111</t>
  </si>
  <si>
    <t>Lože pod potrubí, stoky a drobné objekty v otevřeném výkopu z písku a štěrkopísku do 63 mm</t>
  </si>
  <si>
    <t>1232015432</t>
  </si>
  <si>
    <t>https://podminky.urs.cz/item/CS_URS_2025_01/451573111</t>
  </si>
  <si>
    <t>"Kabelové lože</t>
  </si>
  <si>
    <t>PSV</t>
  </si>
  <si>
    <t>Práce a dodávky PSV</t>
  </si>
  <si>
    <t>Práce a dodávky M</t>
  </si>
  <si>
    <t>218100001</t>
  </si>
  <si>
    <t>Odpojení vodičů izolovaných z rozváděče nebo přístroje průřezu žíly do 2,5 mm2</t>
  </si>
  <si>
    <t>1352743494</t>
  </si>
  <si>
    <t>https://podminky.urs.cz/item/CS_URS_2025_01/218100001</t>
  </si>
  <si>
    <t>"Odpojení vodičů ve světlech</t>
  </si>
  <si>
    <t>25*3</t>
  </si>
  <si>
    <t>218100096</t>
  </si>
  <si>
    <t>Odpojení vodičů izolovaných ze svorkovnice průřezu žíly do 2,5 mm2</t>
  </si>
  <si>
    <t>-1399600699</t>
  </si>
  <si>
    <t>https://podminky.urs.cz/item/CS_URS_2025_01/218100096</t>
  </si>
  <si>
    <t xml:space="preserve">"Odpojení vodičů ve sloupech </t>
  </si>
  <si>
    <t>218202010</t>
  </si>
  <si>
    <t>Demontáž svítidel výbojkových s odpojením vodičů průmyslových nebo venkovních raménkových</t>
  </si>
  <si>
    <t>660679264</t>
  </si>
  <si>
    <t>https://podminky.urs.cz/item/CS_URS_2025_01/218202010</t>
  </si>
  <si>
    <t>"Ovál+ulice Lesní+Aut. st.</t>
  </si>
  <si>
    <t>21+3+1</t>
  </si>
  <si>
    <t>218204002</t>
  </si>
  <si>
    <t>Demontáž stožárů osvětlení parkových ocelových</t>
  </si>
  <si>
    <t>883959322</t>
  </si>
  <si>
    <t>https://podminky.urs.cz/item/CS_URS_2025_01/218204002</t>
  </si>
  <si>
    <t>"Ovál+ulice Lesní+Aut. st.+u řeky</t>
  </si>
  <si>
    <t>20+3+1+1</t>
  </si>
  <si>
    <t>218204201</t>
  </si>
  <si>
    <t>Demontáž elektrovýzbroje stožárů osvětlení 1 okruh</t>
  </si>
  <si>
    <t>-770704295</t>
  </si>
  <si>
    <t>https://podminky.urs.cz/item/CS_URS_2025_01/218204201</t>
  </si>
  <si>
    <t>"Ovál+ulice Lesní+Aut. st.+ u řeky</t>
  </si>
  <si>
    <t>218812011</t>
  </si>
  <si>
    <t>Demontáž izolovaných kabelů měděných do 1 kV bez odpojení vodičů plných nebo laněných kulatých (např. CYKY, CHKE-R) uložených volně nebo v liště počtu a průřezu žil 3x1,5 až 6 mm2</t>
  </si>
  <si>
    <t>1935249522</t>
  </si>
  <si>
    <t>https://podminky.urs.cz/item/CS_URS_2025_01/218812011</t>
  </si>
  <si>
    <t>(21+3+1+1)*5</t>
  </si>
  <si>
    <t>21-M</t>
  </si>
  <si>
    <t>210040741</t>
  </si>
  <si>
    <t>Nátěry venkovního vedení nn ocelových součástí odmaštění na zemi</t>
  </si>
  <si>
    <t>1772304843</t>
  </si>
  <si>
    <t>https://podminky.urs.cz/item/CS_URS_2025_01/210040741</t>
  </si>
  <si>
    <t>"Plocha (π*d*výška nátěru)*(počet sloupů)</t>
  </si>
  <si>
    <t>(3,14*0,133*1,4)*(21+4+4)</t>
  </si>
  <si>
    <t>11111310</t>
  </si>
  <si>
    <t>benzín technický čistící</t>
  </si>
  <si>
    <t>litr</t>
  </si>
  <si>
    <t>128</t>
  </si>
  <si>
    <t>-114714270</t>
  </si>
  <si>
    <t>16,95*0,1 "Přepočtené koeficientem množství</t>
  </si>
  <si>
    <t>210040751</t>
  </si>
  <si>
    <t>Nátěry venkovního vedení nn ocelových součástí očištění na zemi</t>
  </si>
  <si>
    <t>1111995040</t>
  </si>
  <si>
    <t>https://podminky.urs.cz/item/CS_URS_2025_01/210040751</t>
  </si>
  <si>
    <t>210040761</t>
  </si>
  <si>
    <t>Nátěry venkovního vedení nn ocelových součástí základní nátěr na zemi</t>
  </si>
  <si>
    <t>1099920353</t>
  </si>
  <si>
    <t>https://podminky.urs.cz/item/CS_URS_2025_01/210040761</t>
  </si>
  <si>
    <t>24628481</t>
  </si>
  <si>
    <t>hmota nátěrová vodou ředitelná základní antikorozní na Pz</t>
  </si>
  <si>
    <t>1338341476</t>
  </si>
  <si>
    <t>16,953*0,15 "Přepočtené koeficientem množství</t>
  </si>
  <si>
    <t>210040771</t>
  </si>
  <si>
    <t>Nátěry venkovního vedení nn ocelových součástí vrchní nátěr na zemi</t>
  </si>
  <si>
    <t>-1194834399</t>
  </si>
  <si>
    <t>https://podminky.urs.cz/item/CS_URS_2025_01/210040771</t>
  </si>
  <si>
    <t>24621560</t>
  </si>
  <si>
    <t>hmota nátěrová syntetická vrchní (email) na kovy</t>
  </si>
  <si>
    <t>-411259813</t>
  </si>
  <si>
    <t>16,955*0,54 "Přepočtené koeficientem množství</t>
  </si>
  <si>
    <t>210100001</t>
  </si>
  <si>
    <t>Ukončení vodičů izolovaných s označením a zapojením v rozváděči nebo na přístroji průřezu žíly do 2,5 mm2</t>
  </si>
  <si>
    <t>-2066493905</t>
  </si>
  <si>
    <t>https://podminky.urs.cz/item/CS_URS_2025_01/210100001</t>
  </si>
  <si>
    <t>"Zapojení kabelů napájení světel na svorkovnici</t>
  </si>
  <si>
    <t>29*3</t>
  </si>
  <si>
    <t>210100003</t>
  </si>
  <si>
    <t>Ukončení vodičů izolovaných s označením a zapojením v rozváděči nebo na přístroji průřezu žíly do 16 mm2</t>
  </si>
  <si>
    <t>473894132</t>
  </si>
  <si>
    <t>https://podminky.urs.cz/item/CS_URS_2025_01/210100003</t>
  </si>
  <si>
    <t>"Připojení napájecích kabelů</t>
  </si>
  <si>
    <t>"Viz seznam zařízení (2*kabel*4 žíly)</t>
  </si>
  <si>
    <t>27*2*4</t>
  </si>
  <si>
    <t>"Rezervní sloupy (2*kabel*4 žíly)</t>
  </si>
  <si>
    <t>4*2*4</t>
  </si>
  <si>
    <t>210100151</t>
  </si>
  <si>
    <t>Ukončení kabelů smršťovací koncovkou nebo páskou se zapojením bez letování počtu a průřezu žil 4 x 16 mm2</t>
  </si>
  <si>
    <t>1044014611</t>
  </si>
  <si>
    <t>https://podminky.urs.cz/item/CS_URS_2025_01/210100151</t>
  </si>
  <si>
    <t>"Viz seznam zařízení (2*na kabel)</t>
  </si>
  <si>
    <t>27*2</t>
  </si>
  <si>
    <t>"Rezervní sloupy (2*na kabel)</t>
  </si>
  <si>
    <t>4*2</t>
  </si>
  <si>
    <t>RMAT0001</t>
  </si>
  <si>
    <t>Zakončovací hlava pro průměr 6-50, smršťovací, 4 prsty</t>
  </si>
  <si>
    <t>1692828292</t>
  </si>
  <si>
    <t>210203901</t>
  </si>
  <si>
    <t>Montáž svítidel LED se zapojením vodičů průmyslových nebo venkovních na výložník nebo dřík</t>
  </si>
  <si>
    <t>2111739191</t>
  </si>
  <si>
    <t>https://podminky.urs.cz/item/CS_URS_2025_01/210203901</t>
  </si>
  <si>
    <t>34774002</t>
  </si>
  <si>
    <t>svítidlo veřejného osvětlení na výložník zdroj LED 56,5W 6133lm 4000K</t>
  </si>
  <si>
    <t>-333232663</t>
  </si>
  <si>
    <t>210204011</t>
  </si>
  <si>
    <t>Montáž stožárů osvětlení samostatně stojících ocelových, délky do 12 m</t>
  </si>
  <si>
    <t>645822324</t>
  </si>
  <si>
    <t>https://podminky.urs.cz/item/CS_URS_2025_01/210204011</t>
  </si>
  <si>
    <t>31674066R</t>
  </si>
  <si>
    <t>stožár osvětlovací sadový Pz 133/60 v 5,8m</t>
  </si>
  <si>
    <t>1085402471</t>
  </si>
  <si>
    <t>210204201</t>
  </si>
  <si>
    <t>Montáž elektrovýzbroje stožárů osvětlení 1 okruh</t>
  </si>
  <si>
    <t>-998623786</t>
  </si>
  <si>
    <t>https://podminky.urs.cz/item/CS_URS_2025_01/210204201</t>
  </si>
  <si>
    <t>"Odbočky ve sloupech U1 (uzavření oválu); U10 (odbočka na betonový sloup U1d);U14 (odbočka na dopravní hřiště u školy); U19 (odbočka park. Aut. stan.)</t>
  </si>
  <si>
    <t>31674131</t>
  </si>
  <si>
    <t>výzbroj stožárová SV 6.16.4</t>
  </si>
  <si>
    <t>79293265</t>
  </si>
  <si>
    <t>31674134</t>
  </si>
  <si>
    <t>výzbroj stožárová SV 9.16.4</t>
  </si>
  <si>
    <t>1879811470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</si>
  <si>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</si>
  <si>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</si>
  <si>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1476922540</t>
  </si>
  <si>
    <t>https://podminky.urs.cz/item/CS_URS_2025_01/210812011</t>
  </si>
  <si>
    <t>"Délka kabelu ve sloupu od svorkovnice ke světlu</t>
  </si>
  <si>
    <t>29*5</t>
  </si>
  <si>
    <t>34111030</t>
  </si>
  <si>
    <t>kabel instalační jádro Cu plné izolace PVC plášť PVC 450/750V (CYKY) 3x1,5mm2</t>
  </si>
  <si>
    <t>-922367366</t>
  </si>
  <si>
    <t>145*1,15 "Přepočtené koeficientem množství</t>
  </si>
  <si>
    <t>210812035</t>
  </si>
  <si>
    <t>Montáž izolovaných kabelů měděných do 1 kV bez ukončení plných nebo laněných kulatých (např. CYKY, CHKE-R) uložených volně nebo v liště počtu a průřezu žil 4x16 mm2</t>
  </si>
  <si>
    <t>-2131369203</t>
  </si>
  <si>
    <t>https://podminky.urs.cz/item/CS_URS_2025_01/210812035</t>
  </si>
  <si>
    <t>"viz seznam zařízení sloupec Délka celkem</t>
  </si>
  <si>
    <t>1215</t>
  </si>
  <si>
    <t>34111080</t>
  </si>
  <si>
    <t>kabel instalační jádro Cu plné izolace PVC plášť PVC 450/750V (CYKY) 4x16mm2</t>
  </si>
  <si>
    <t>145780138</t>
  </si>
  <si>
    <t>1215*1,15 "Přepočtené koeficientem množství</t>
  </si>
  <si>
    <t>210950202</t>
  </si>
  <si>
    <t>Ostatní práce při montáži vodičů, šňůr a kabelů Příplatek k cenám za zatahování kabelů do tvárnicových tras s komorami nebo do kolektorů hmotnosti kabelů do 2 kg</t>
  </si>
  <si>
    <t>575481189</t>
  </si>
  <si>
    <t>https://podminky.urs.cz/item/CS_URS_2025_01/210950202</t>
  </si>
  <si>
    <t>RKON0004</t>
  </si>
  <si>
    <t>Ukotvení samonosného kabelu ke sloupu</t>
  </si>
  <si>
    <t>1538464672</t>
  </si>
  <si>
    <t>"Ukotvení na betonovém sloupě U1d</t>
  </si>
  <si>
    <t>RMAT0018</t>
  </si>
  <si>
    <t>Konektor pro odbočení vodiče (napichovací svorka)</t>
  </si>
  <si>
    <t>256</t>
  </si>
  <si>
    <t>-1156868917</t>
  </si>
  <si>
    <t>RMAT0017</t>
  </si>
  <si>
    <t>Izolační koncovka na vodiče</t>
  </si>
  <si>
    <t>-355477157</t>
  </si>
  <si>
    <t>460671113</t>
  </si>
  <si>
    <t>Výstražné prvky pro krytí kabelů včetně vyrovnání povrchu rýhy, rozvinutí a uložení fólie, šířky přes 25 do 35 cm</t>
  </si>
  <si>
    <t>1723280144</t>
  </si>
  <si>
    <t>https://podminky.urs.cz/item/CS_URS_2025_01/460671113</t>
  </si>
  <si>
    <t>"Délka výkopu</t>
  </si>
  <si>
    <t>1091</t>
  </si>
  <si>
    <t>RMAT0004</t>
  </si>
  <si>
    <t>Folie 33 rudá - blesk</t>
  </si>
  <si>
    <t>-342732786</t>
  </si>
  <si>
    <t>460791214</t>
  </si>
  <si>
    <t>Montáž trubek ochranných uložených volně do rýhy plastových ohebných, vnitřního průměru přes 90 do 110 mm</t>
  </si>
  <si>
    <t>-274025124</t>
  </si>
  <si>
    <t>https://podminky.urs.cz/item/CS_URS_2025_01/460791214</t>
  </si>
  <si>
    <t>34571355</t>
  </si>
  <si>
    <t>trubka elektroinstalační ohebná dvouplášťová korugovaná HDPE (chránička) D 93/110mm</t>
  </si>
  <si>
    <t>-347230397</t>
  </si>
  <si>
    <t>1091*1,05 "Přepočtené koeficientem množství</t>
  </si>
  <si>
    <t>RMAT0005</t>
  </si>
  <si>
    <t>SPOJKA NÁSUVNÁ PRO KORUGOVANOU TRUBKU</t>
  </si>
  <si>
    <t>-800098325</t>
  </si>
  <si>
    <t>61</t>
  </si>
  <si>
    <t>210220020</t>
  </si>
  <si>
    <t>Montáž uzemňovacího vedení s upevněním, propojením a připojením pomocí svorek v zemi s izolací spojů vodičů FeZn páskou průřezu do 120 mm2 v městské zástavbě</t>
  </si>
  <si>
    <t>1907161858</t>
  </si>
  <si>
    <t>https://podminky.urs.cz/item/CS_URS_2025_01/210220020</t>
  </si>
  <si>
    <t>35442062</t>
  </si>
  <si>
    <t>pás zemnící 30x4mm FeZn</t>
  </si>
  <si>
    <t>CS ÚRS 2024 02</t>
  </si>
  <si>
    <t>448852412</t>
  </si>
  <si>
    <t>1091*0,95 "Přepočtené koeficientem množství</t>
  </si>
  <si>
    <t>63</t>
  </si>
  <si>
    <t>35441986</t>
  </si>
  <si>
    <t>svorka odbočovací a spojovací pro pásek 30x4mm, FeZn</t>
  </si>
  <si>
    <t>476140102</t>
  </si>
  <si>
    <t>"Každých 23,75m dvě spojky 1smotek 25kg=23,75m (0,95kg›1m)</t>
  </si>
  <si>
    <t>"se zaokrouhlením(1091/23,75)*2</t>
  </si>
  <si>
    <t>35441875</t>
  </si>
  <si>
    <t>svorka křížová pro vodič D 6-10mm</t>
  </si>
  <si>
    <t>590875975</t>
  </si>
  <si>
    <t>"Odbočka ke sloupům</t>
  </si>
  <si>
    <t>"Odbočka k rezervním sloupům</t>
  </si>
  <si>
    <t>65</t>
  </si>
  <si>
    <t>RMAT0007</t>
  </si>
  <si>
    <t>Antikorozní úprava spojů</t>
  </si>
  <si>
    <t>-36273841</t>
  </si>
  <si>
    <t>"Nátěr spojů</t>
  </si>
  <si>
    <t>92+31</t>
  </si>
  <si>
    <t>210220022</t>
  </si>
  <si>
    <t>Montáž uzemňovacího vedení s upevněním, propojením a připojením pomocí svorek v zemi s izolací spojů vodičů FeZn drátem nebo lanem průměru do 10 mm v městské zástavbě</t>
  </si>
  <si>
    <t>-760043915</t>
  </si>
  <si>
    <t>https://podminky.urs.cz/item/CS_URS_2025_01/210220022</t>
  </si>
  <si>
    <t>"počet sloupů*délka drátu</t>
  </si>
  <si>
    <t>26*3</t>
  </si>
  <si>
    <t>"počet rezervních sloupů*délka drátu</t>
  </si>
  <si>
    <t>4*3</t>
  </si>
  <si>
    <t>67</t>
  </si>
  <si>
    <t>35442137</t>
  </si>
  <si>
    <t>drát D 10mm nerez</t>
  </si>
  <si>
    <t>-1280200971</t>
  </si>
  <si>
    <t>"Přepočteno koeficientem 1m›0,62kg</t>
  </si>
  <si>
    <t>90*0,62 "Přepočtené koeficientem množství</t>
  </si>
  <si>
    <t>34343236</t>
  </si>
  <si>
    <t>trubka smršťovací tenkostěnná bez lepidla GTI 19,0/9,5</t>
  </si>
  <si>
    <t>-1975766024</t>
  </si>
  <si>
    <t>"počet sloupů*1m smrštovací trubky</t>
  </si>
  <si>
    <t>26*1</t>
  </si>
  <si>
    <t>"počet rezervních sloupů*1m smrštovací trubky</t>
  </si>
  <si>
    <t>4*1</t>
  </si>
  <si>
    <t>69</t>
  </si>
  <si>
    <t>RMAT0006</t>
  </si>
  <si>
    <t>SVORKA PRIPOJOVACI NEREZ</t>
  </si>
  <si>
    <t>1658350088</t>
  </si>
  <si>
    <t>"počet sloupů</t>
  </si>
  <si>
    <t>"počet rezervních sloupů</t>
  </si>
  <si>
    <t>210801311</t>
  </si>
  <si>
    <t>Montáž izolovaných vodičů měděných do 1 kV bez ukončení uložených volně plných nebo laněných s PVC pláštěm, bezhalogenových, ohniodolných (např. CY, CHAH-V) průřezu žíly 1,5 až 16 mm2</t>
  </si>
  <si>
    <t>-1657718611</t>
  </si>
  <si>
    <t>https://podminky.urs.cz/item/CS_URS_2025_01/210801311</t>
  </si>
  <si>
    <t>"počet sloupů*délka vodiče</t>
  </si>
  <si>
    <t>"počet rezervních sloupů*délka vodiče</t>
  </si>
  <si>
    <t>71</t>
  </si>
  <si>
    <t>34141029</t>
  </si>
  <si>
    <t>vodič propojovací flexibilní jádro Cu lanované izolace PVC 450/750V (H07V-K) 1x16mm2</t>
  </si>
  <si>
    <t>-703660660</t>
  </si>
  <si>
    <t>30*1,15 "Přepočtené koeficientem množství</t>
  </si>
  <si>
    <t>220271601</t>
  </si>
  <si>
    <t>Ukončení vodičů a lan včetně odizolování, montáže kabelových ok, odmontování krytů svorkovnice, zapojení na svorku, označení a vyzkoušení do průřezu 16 mm2</t>
  </si>
  <si>
    <t>-614464064</t>
  </si>
  <si>
    <t>https://podminky.urs.cz/item/CS_URS_2025_01/220271601</t>
  </si>
  <si>
    <t>73</t>
  </si>
  <si>
    <t>34567030</t>
  </si>
  <si>
    <t>oko kabelové Cu lisovací lehčené 16x8</t>
  </si>
  <si>
    <t>-108847473</t>
  </si>
  <si>
    <t>742110021</t>
  </si>
  <si>
    <t>Montáž trubek elektroinstalačních plastových tuhých pro vnější rozvody uložených volně na příchytky</t>
  </si>
  <si>
    <t>960093013</t>
  </si>
  <si>
    <t>https://podminky.urs.cz/item/CS_URS_2025_01/742110021</t>
  </si>
  <si>
    <t>"Trubka pro ochranu kabelu na betonovém sloupu</t>
  </si>
  <si>
    <t>75</t>
  </si>
  <si>
    <t>RMAT0002</t>
  </si>
  <si>
    <t>trubka elektroinstalační mechanická odolnost 1250N/5cm; mechanická ochrana IK09; UV stabilní; bezhalogenový materiál; teplotní odolnost -45...90°C; vnější průměr 50mm</t>
  </si>
  <si>
    <t>-288607176</t>
  </si>
  <si>
    <t>4*1,05 "Přepočtené koeficientem množství</t>
  </si>
  <si>
    <t>RMAT0012</t>
  </si>
  <si>
    <t>Nerezová bandipáska + zámky</t>
  </si>
  <si>
    <t>1596033428</t>
  </si>
  <si>
    <t>77</t>
  </si>
  <si>
    <t>210191581-R</t>
  </si>
  <si>
    <t>Montáž skříní na stožár bez zapojení vodičů</t>
  </si>
  <si>
    <t>1752980407</t>
  </si>
  <si>
    <t>"Montáž MX1 na betonovém sloupě U1d</t>
  </si>
  <si>
    <t>RMAT0003</t>
  </si>
  <si>
    <t>skříň smc na stožár uchycení na bandipásky</t>
  </si>
  <si>
    <t>854822920</t>
  </si>
  <si>
    <t>79</t>
  </si>
  <si>
    <t>RMAT0008</t>
  </si>
  <si>
    <t>Svorka zemnění 2x50</t>
  </si>
  <si>
    <t>2106793604</t>
  </si>
  <si>
    <t>RMAT0009</t>
  </si>
  <si>
    <t>Uzemňovací svorka PE7</t>
  </si>
  <si>
    <t>-1406471297</t>
  </si>
  <si>
    <t>81</t>
  </si>
  <si>
    <t>RMAT0010</t>
  </si>
  <si>
    <t>Pojistka E14 pro světla na betonovém sloupě</t>
  </si>
  <si>
    <t>-1247662590</t>
  </si>
  <si>
    <t>RMAT0011</t>
  </si>
  <si>
    <t>Pojistkový odpojovač pro světla na betonovém sloupě</t>
  </si>
  <si>
    <t>84104156</t>
  </si>
  <si>
    <t>83</t>
  </si>
  <si>
    <t>1469856323</t>
  </si>
  <si>
    <t>RMAT0013</t>
  </si>
  <si>
    <t>Pojistkový odpojovač Ie 63A</t>
  </si>
  <si>
    <t>1774122376</t>
  </si>
  <si>
    <t>85</t>
  </si>
  <si>
    <t>RMAT0014</t>
  </si>
  <si>
    <t>Válcová pojistka Ie 16A, gG</t>
  </si>
  <si>
    <t>-1888587295</t>
  </si>
  <si>
    <t>210280224</t>
  </si>
  <si>
    <t>Měření zemních odporů zemnicí sítě délky pásku přes 500 do 1000 m</t>
  </si>
  <si>
    <t>772907392</t>
  </si>
  <si>
    <t>https://podminky.urs.cz/item/CS_URS_2025_01/210280224</t>
  </si>
  <si>
    <t>87</t>
  </si>
  <si>
    <t>210280351</t>
  </si>
  <si>
    <t>Zkoušky vodičů a kabelů izolačních kabelů silových do 1 kV, počtu a průřezu žil do 4x25 mm2</t>
  </si>
  <si>
    <t>-158363385</t>
  </si>
  <si>
    <t>https://podminky.urs.cz/item/CS_URS_2025_01/210280351</t>
  </si>
  <si>
    <t>"počet napájených sloupů (z rozvaděče RVO + ulice Lesní, Ovál, betonový sloup U1d a Aut. st.)</t>
  </si>
  <si>
    <t>4+21+1+1</t>
  </si>
  <si>
    <t>"počet možných napájených rezervních sloupů</t>
  </si>
  <si>
    <t>210280712</t>
  </si>
  <si>
    <t>Zkoušky a prohlídky osvětlovacího zařízení měření intenzity osvětlení</t>
  </si>
  <si>
    <t>soubor</t>
  </si>
  <si>
    <t>-1195931644</t>
  </si>
  <si>
    <t>https://podminky.urs.cz/item/CS_URS_2025_01/210280712</t>
  </si>
  <si>
    <t>Vedlejší rozpočtové náklady</t>
  </si>
  <si>
    <t>VRN.</t>
  </si>
  <si>
    <t>89</t>
  </si>
  <si>
    <t>RKON0003</t>
  </si>
  <si>
    <t>Zajištění beznapěťového stavu dotčených částí el. instalace dle platných provozních předpisů a legislativy</t>
  </si>
  <si>
    <t>kpl</t>
  </si>
  <si>
    <t>1024</t>
  </si>
  <si>
    <t>-1504224477</t>
  </si>
  <si>
    <t>RKON0001</t>
  </si>
  <si>
    <t>Přepojení rozvodu VO, provizorní provoz, rozfázování VO, provedení kontrolních měření, součinnost se správcem VO</t>
  </si>
  <si>
    <t>h</t>
  </si>
  <si>
    <t>566804434</t>
  </si>
  <si>
    <t>"dva lidi po pět dní</t>
  </si>
  <si>
    <t>2*8*5</t>
  </si>
  <si>
    <t>RKON0002</t>
  </si>
  <si>
    <t>Jednání se správci cizích sítí</t>
  </si>
  <si>
    <t>-1919013492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</si>
  <si>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</si>
  <si>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</si>
  <si>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-1947799462</t>
  </si>
  <si>
    <t>https://podminky.urs.cz/item/CS_URS_2025_01/210280003</t>
  </si>
  <si>
    <t>93</t>
  </si>
  <si>
    <t>210280211</t>
  </si>
  <si>
    <t>Měření zemních odporů zemniče prvního nebo samostatného</t>
  </si>
  <si>
    <t>-506292972</t>
  </si>
  <si>
    <t>https://podminky.urs.cz/item/CS_URS_2025_01/210280211</t>
  </si>
  <si>
    <t>"Zemní odpor v rozvaděči RVO</t>
  </si>
  <si>
    <t>210280215</t>
  </si>
  <si>
    <t>Měření zemních odporů zemniče Příplatek k ceně za každý další zemnič v síti</t>
  </si>
  <si>
    <t>106390695</t>
  </si>
  <si>
    <t>https://podminky.urs.cz/item/CS_URS_2025_01/210280215</t>
  </si>
  <si>
    <t>"počet sloupů (ulice Lesní, Ovál, betonový sloup U1d a Aut. st.)</t>
  </si>
  <si>
    <t>3+21+1+1</t>
  </si>
  <si>
    <t>95</t>
  </si>
  <si>
    <t>210292022</t>
  </si>
  <si>
    <t>Manipulace na stávajícím vedení vypnutí vedení (hlavním spínačem) se zajištěním proti nedovolenému zapnutí, s vyzkoušením vypnutého stavu vedení, zavěšením výstražné tabulky na zapínací mechanizmus (přístroj) s pozdějším opětovným zapnutím</t>
  </si>
  <si>
    <t>528597049</t>
  </si>
  <si>
    <t>https://podminky.urs.cz/item/CS_URS_2025_01/210292022</t>
  </si>
  <si>
    <t>049303000</t>
  </si>
  <si>
    <t>Náklady vzniklé v souvislosti s předáním stavby</t>
  </si>
  <si>
    <t>-1483838655</t>
  </si>
  <si>
    <t>https://podminky.urs.cz/item/CS_URS_2025_01/049303000</t>
  </si>
  <si>
    <t>97</t>
  </si>
  <si>
    <t>092203000</t>
  </si>
  <si>
    <t>Náklady na zaškolení</t>
  </si>
  <si>
    <t>…</t>
  </si>
  <si>
    <t>754861872</t>
  </si>
  <si>
    <t>https://podminky.urs.cz/item/CS_URS_2025_01/092203000</t>
  </si>
  <si>
    <t>013254000</t>
  </si>
  <si>
    <t>Dokumentace skutečného provedení stavby</t>
  </si>
  <si>
    <t>-1460260184</t>
  </si>
  <si>
    <t>https://podminky.urs.cz/item/CS_URS_2025_01/013254000</t>
  </si>
  <si>
    <t>012444000</t>
  </si>
  <si>
    <t>Geodetické měření skutečného provedení stavby</t>
  </si>
  <si>
    <t>814788614</t>
  </si>
  <si>
    <t>https://podminky.urs.cz/item/CS_URS_2025_01/012444000</t>
  </si>
  <si>
    <t>010001000</t>
  </si>
  <si>
    <t>Průzkumné, zeměměřičské a projektové práce</t>
  </si>
  <si>
    <t>-54758050</t>
  </si>
  <si>
    <t>https://podminky.urs.cz/item/CS_URS_2025_01/010001000</t>
  </si>
  <si>
    <t>101</t>
  </si>
  <si>
    <t>031002000</t>
  </si>
  <si>
    <t>Související (přípravné) práce pro zařízení staveniště</t>
  </si>
  <si>
    <t>-641044385</t>
  </si>
  <si>
    <t>https://podminky.urs.cz/item/CS_URS_2025_01/031002000</t>
  </si>
  <si>
    <t>039002000</t>
  </si>
  <si>
    <t>Zrušení zařízení staveniště</t>
  </si>
  <si>
    <t>-538550658</t>
  </si>
  <si>
    <t>https://podminky.urs.cz/item/CS_URS_2025_01/039002000</t>
  </si>
  <si>
    <t>103</t>
  </si>
  <si>
    <t>460010024</t>
  </si>
  <si>
    <t>Vytyčení trasy vedení kabelového (podzemního) v zastavěném prostoru</t>
  </si>
  <si>
    <t>km</t>
  </si>
  <si>
    <t>268246020</t>
  </si>
  <si>
    <t>https://podminky.urs.cz/item/CS_URS_2024_02/460010024</t>
  </si>
  <si>
    <t>"Délka trasy</t>
  </si>
  <si>
    <t>1091/1000</t>
  </si>
  <si>
    <t>460010025</t>
  </si>
  <si>
    <t>Vytyčení trasy inženýrských sítí v zastavěném prostoru</t>
  </si>
  <si>
    <t>1481138764</t>
  </si>
  <si>
    <t>https://podminky.urs.cz/item/CS_URS_2024_02/460010025</t>
  </si>
  <si>
    <t>105</t>
  </si>
  <si>
    <t>460061141</t>
  </si>
  <si>
    <t>Zabezpečení výkopu a objektů ocelové mobilní oplocení výšky do 1,5 m zřízení</t>
  </si>
  <si>
    <t>-48694680</t>
  </si>
  <si>
    <t>https://podminky.urs.cz/item/CS_URS_2024_02/460061141</t>
  </si>
  <si>
    <t>"Délka vykopových tras</t>
  </si>
  <si>
    <t>460061142</t>
  </si>
  <si>
    <t>Zabezpečení výkopu a objektů ocelové mobilní oplocení výšky do 1,5 m odstranění</t>
  </si>
  <si>
    <t>660440036</t>
  </si>
  <si>
    <t>https://podminky.urs.cz/item/CS_URS_2024_02/460061142</t>
  </si>
  <si>
    <t>107</t>
  </si>
  <si>
    <t>RKON0005</t>
  </si>
  <si>
    <t>Dočasné dopravní značení vč. vypracování PD DDZ</t>
  </si>
  <si>
    <t>1401607927</t>
  </si>
  <si>
    <t>"POPIS:</t>
  </si>
  <si>
    <t>"Zřízení a instalace dočasné dopravní značení vč. vypracování projektu dočasného dopravního značení, projednání a schválení s komisí.</t>
  </si>
  <si>
    <t>"Součástí prací je zajištění provozu zařízení pro dočasné dopravní značení,</t>
  </si>
  <si>
    <t>" osazení dopravních značek a jejich udržování v řádném stavu (údržba značení po dobu stavby), demontáž+uvedení dopravního značení do původního stav</t>
  </si>
  <si>
    <t>"Dokumentace dočasného dopravního značení bude vypracována 2x v tištěné verzi a 2x v digitální verzi na CD.</t>
  </si>
  <si>
    <t>RKON0006</t>
  </si>
  <si>
    <t>Informační tabule (vyhotovení, umístění po dobu stavby, odstranění)</t>
  </si>
  <si>
    <t>-2123415192</t>
  </si>
  <si>
    <t>"Zřízení, instalace a ukotvení informační tabule s informacemi o konkrétní stavbě vč. následné likvidace"</t>
  </si>
  <si>
    <t>109</t>
  </si>
  <si>
    <t>RKON0007</t>
  </si>
  <si>
    <t>Čištění komunikace po celou dobu realizace stavby</t>
  </si>
  <si>
    <t>962154236</t>
  </si>
  <si>
    <t>"Zajištění čištěná komunikací po celou dobu realiazce stavby</t>
  </si>
  <si>
    <t>RKON0008</t>
  </si>
  <si>
    <t>Vytýčení stavby geodetem</t>
  </si>
  <si>
    <t>-1975940630</t>
  </si>
  <si>
    <t>"Předmětem je vytýčení stavby</t>
  </si>
  <si>
    <t>"Dokumentace vytýčení místa stavby bude ověřena odpovědným geodetem.</t>
  </si>
  <si>
    <t>"Dokumentace bude vyhotovena 2x v tištěné verzi a 2x v digitální verzi na CD.</t>
  </si>
  <si>
    <t>111</t>
  </si>
  <si>
    <t>RKON0009</t>
  </si>
  <si>
    <t>Ochrana zeleně, stromů, keřů proti poškození na území dotčeném stavbou</t>
  </si>
  <si>
    <t>1906492126</t>
  </si>
  <si>
    <t>RKON0010</t>
  </si>
  <si>
    <t>Ručně kopané sondy (v místě křížení potrubí plynu, kabelového vedení nn)</t>
  </si>
  <si>
    <t>802438572</t>
  </si>
  <si>
    <t>113</t>
  </si>
  <si>
    <t>RKON0011</t>
  </si>
  <si>
    <t>Dočasné zajištění potrubí a kabelů ve výkopu, dočasné zajištění potrubí ve výkopu vč. předání sítí správcům</t>
  </si>
  <si>
    <t>-636628371</t>
  </si>
  <si>
    <t>"Zhotovitel zajistí ochranu a zajištění stávajících nebo nových kabelů a potrubí ve výkopu, proti jejich poškození nebo odcizení</t>
  </si>
  <si>
    <t>"vč. kontroly správcem o jejich zpětném zásypu vč. písemného dokladu, předání sítí zpět správcům sítě</t>
  </si>
  <si>
    <t>OST</t>
  </si>
  <si>
    <t>Ostatní</t>
  </si>
  <si>
    <t>RKON0012</t>
  </si>
  <si>
    <t>Zkoušky hutnění zajištěné specializovanou firmou</t>
  </si>
  <si>
    <t>262144</t>
  </si>
  <si>
    <t>1935573955</t>
  </si>
  <si>
    <t>115</t>
  </si>
  <si>
    <t>RKON0013</t>
  </si>
  <si>
    <t>Zpětné předání dotčených inženýrských sítí správcům</t>
  </si>
  <si>
    <t>-928297159</t>
  </si>
  <si>
    <t>RKON0014</t>
  </si>
  <si>
    <t>Vyřízení záborů veřejných prostranství, prokopávek a ostatních povolení vč. úhrady veškerých poplatků</t>
  </si>
  <si>
    <t>Kpl</t>
  </si>
  <si>
    <t>-1548225036</t>
  </si>
  <si>
    <t>117</t>
  </si>
  <si>
    <t>RKON0015</t>
  </si>
  <si>
    <t>Zpracování fotodokumentace před, v průběhu a po dokončení stavby</t>
  </si>
  <si>
    <t>-815222880</t>
  </si>
  <si>
    <t>"zhotovitel fotograficky zdokumentuje stavbu před, v průběhu a po dokončení</t>
  </si>
  <si>
    <t>"Zhotovitel bude pravidelně fotograficky dokumentovat postup prací, každou změnu a každý vyvstalý problém."</t>
  </si>
  <si>
    <t>"Zhotovitel bude vždy schopen tyto materiály předat v digitální podobě investrorovi stavby, technickému dozoru apod. "</t>
  </si>
  <si>
    <t>RKON0016</t>
  </si>
  <si>
    <t>Statické zajištění sloupů VO, NN v blízkosti stavby, zajištění základů plotů dotčených stavbou po dobu realizace stavby</t>
  </si>
  <si>
    <t>1074906964</t>
  </si>
  <si>
    <t>"TECHNICKÁ ZPRÁVA jednotlivých objektů</t>
  </si>
  <si>
    <t>"SITUACE jednotlivých objektů</t>
  </si>
  <si>
    <t>"Pro zajištění sloupu vedení zhotovitel zpracuje dílenskou dokumentaci a projedná zajištění s vlastníkem zařízení.</t>
  </si>
  <si>
    <t>119</t>
  </si>
  <si>
    <t>RKON0017</t>
  </si>
  <si>
    <t>Pasportizace, monitoring objektů v průběhu stavby</t>
  </si>
  <si>
    <t>1670129758</t>
  </si>
  <si>
    <t>VRN - Ostatní náklady</t>
  </si>
  <si>
    <t>VN - Vedlejší náklady</t>
  </si>
  <si>
    <t>ON - Ostatní náklady</t>
  </si>
  <si>
    <t>VN</t>
  </si>
  <si>
    <t>Vedlejší náklady</t>
  </si>
  <si>
    <t>005111021R</t>
  </si>
  <si>
    <t>Vytyčení inženýrských sítí</t>
  </si>
  <si>
    <t>Soubor</t>
  </si>
  <si>
    <t>00511 R</t>
  </si>
  <si>
    <t>Geodetické práce</t>
  </si>
  <si>
    <t>005121 R</t>
  </si>
  <si>
    <t>Zařízení staveniště</t>
  </si>
  <si>
    <t>005123 R</t>
  </si>
  <si>
    <t>Územní vlivy</t>
  </si>
  <si>
    <t>ON</t>
  </si>
  <si>
    <t>005211020R</t>
  </si>
  <si>
    <t>Ochrana stávaj. inženýrských sítí na staveništi</t>
  </si>
  <si>
    <t>005211030R</t>
  </si>
  <si>
    <t>Dočasná dopravní opatření</t>
  </si>
  <si>
    <t>005211080R</t>
  </si>
  <si>
    <t>Bezpečnostní a hygienická opatření na staveništi</t>
  </si>
  <si>
    <t>005241010R</t>
  </si>
  <si>
    <t>Dokumentace skutečného provedení</t>
  </si>
  <si>
    <t>ON1</t>
  </si>
  <si>
    <t>Zajištění všech požadovaných zkoušek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</si>
</sst>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20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vertical="center"/>
    </xf>
    <xf numFmtId="4" fontId="12" fillId="0" borderId="20" xfId="0" applyNumberFormat="1" applyFont="1" applyBorder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 applyProtection="1">
      <alignment horizontal="left"/>
    </xf>
    <xf numFmtId="4" fontId="12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8051121" TargetMode="External" /><Relationship Id="rId2" Type="http://schemas.openxmlformats.org/officeDocument/2006/relationships/hyperlink" Target="https://podminky.urs.cz/item/CS_URS_2025_01/469972111" TargetMode="External" /><Relationship Id="rId3" Type="http://schemas.openxmlformats.org/officeDocument/2006/relationships/hyperlink" Target="https://podminky.urs.cz/item/CS_URS_2025_01/469972121" TargetMode="External" /><Relationship Id="rId4" Type="http://schemas.openxmlformats.org/officeDocument/2006/relationships/hyperlink" Target="https://podminky.urs.cz/item/CS_URS_2025_01/469973111" TargetMode="External" /><Relationship Id="rId5" Type="http://schemas.openxmlformats.org/officeDocument/2006/relationships/hyperlink" Target="https://podminky.urs.cz/item/CS_URS_2025_01/121151113" TargetMode="External" /><Relationship Id="rId6" Type="http://schemas.openxmlformats.org/officeDocument/2006/relationships/hyperlink" Target="https://podminky.urs.cz/item/CS_URS_2025_01/131213131" TargetMode="External" /><Relationship Id="rId7" Type="http://schemas.openxmlformats.org/officeDocument/2006/relationships/hyperlink" Target="https://podminky.urs.cz/item/CS_URS_2025_01/132251104" TargetMode="External" /><Relationship Id="rId8" Type="http://schemas.openxmlformats.org/officeDocument/2006/relationships/hyperlink" Target="https://podminky.urs.cz/item/CS_URS_2025_01/162751117" TargetMode="External" /><Relationship Id="rId9" Type="http://schemas.openxmlformats.org/officeDocument/2006/relationships/hyperlink" Target="https://podminky.urs.cz/item/CS_URS_2025_01/162751119" TargetMode="External" /><Relationship Id="rId10" Type="http://schemas.openxmlformats.org/officeDocument/2006/relationships/hyperlink" Target="https://podminky.urs.cz/item/CS_URS_2025_01/171201221" TargetMode="External" /><Relationship Id="rId11" Type="http://schemas.openxmlformats.org/officeDocument/2006/relationships/hyperlink" Target="https://podminky.urs.cz/item/CS_URS_2025_01/174111101" TargetMode="External" /><Relationship Id="rId12" Type="http://schemas.openxmlformats.org/officeDocument/2006/relationships/hyperlink" Target="https://podminky.urs.cz/item/CS_URS_2025_01/181351103" TargetMode="External" /><Relationship Id="rId13" Type="http://schemas.openxmlformats.org/officeDocument/2006/relationships/hyperlink" Target="https://podminky.urs.cz/item/CS_URS_2025_01/181411131" TargetMode="External" /><Relationship Id="rId14" Type="http://schemas.openxmlformats.org/officeDocument/2006/relationships/hyperlink" Target="https://podminky.urs.cz/item/CS_URS_2025_01/174111102" TargetMode="External" /><Relationship Id="rId15" Type="http://schemas.openxmlformats.org/officeDocument/2006/relationships/hyperlink" Target="https://podminky.urs.cz/item/CS_URS_2025_01/273313811" TargetMode="External" /><Relationship Id="rId16" Type="http://schemas.openxmlformats.org/officeDocument/2006/relationships/hyperlink" Target="https://podminky.urs.cz/item/CS_URS_2025_01/274352221" TargetMode="External" /><Relationship Id="rId17" Type="http://schemas.openxmlformats.org/officeDocument/2006/relationships/hyperlink" Target="https://podminky.urs.cz/item/CS_URS_2025_01/274352222" TargetMode="External" /><Relationship Id="rId18" Type="http://schemas.openxmlformats.org/officeDocument/2006/relationships/hyperlink" Target="https://podminky.urs.cz/item/CS_URS_2025_01/275313811" TargetMode="External" /><Relationship Id="rId19" Type="http://schemas.openxmlformats.org/officeDocument/2006/relationships/hyperlink" Target="https://podminky.urs.cz/item/CS_URS_2025_01/451573111" TargetMode="External" /><Relationship Id="rId20" Type="http://schemas.openxmlformats.org/officeDocument/2006/relationships/hyperlink" Target="https://podminky.urs.cz/item/CS_URS_2025_01/218100001" TargetMode="External" /><Relationship Id="rId21" Type="http://schemas.openxmlformats.org/officeDocument/2006/relationships/hyperlink" Target="https://podminky.urs.cz/item/CS_URS_2025_01/218100096" TargetMode="External" /><Relationship Id="rId22" Type="http://schemas.openxmlformats.org/officeDocument/2006/relationships/hyperlink" Target="https://podminky.urs.cz/item/CS_URS_2025_01/218202010" TargetMode="External" /><Relationship Id="rId23" Type="http://schemas.openxmlformats.org/officeDocument/2006/relationships/hyperlink" Target="https://podminky.urs.cz/item/CS_URS_2025_01/218204002" TargetMode="External" /><Relationship Id="rId24" Type="http://schemas.openxmlformats.org/officeDocument/2006/relationships/hyperlink" Target="https://podminky.urs.cz/item/CS_URS_2025_01/218204201" TargetMode="External" /><Relationship Id="rId25" Type="http://schemas.openxmlformats.org/officeDocument/2006/relationships/hyperlink" Target="https://podminky.urs.cz/item/CS_URS_2025_01/218812011" TargetMode="External" /><Relationship Id="rId26" Type="http://schemas.openxmlformats.org/officeDocument/2006/relationships/hyperlink" Target="https://podminky.urs.cz/item/CS_URS_2025_01/210040741" TargetMode="External" /><Relationship Id="rId27" Type="http://schemas.openxmlformats.org/officeDocument/2006/relationships/hyperlink" Target="https://podminky.urs.cz/item/CS_URS_2025_01/210040751" TargetMode="External" /><Relationship Id="rId28" Type="http://schemas.openxmlformats.org/officeDocument/2006/relationships/hyperlink" Target="https://podminky.urs.cz/item/CS_URS_2025_01/210040761" TargetMode="External" /><Relationship Id="rId29" Type="http://schemas.openxmlformats.org/officeDocument/2006/relationships/hyperlink" Target="https://podminky.urs.cz/item/CS_URS_2025_01/210040771" TargetMode="External" /><Relationship Id="rId30" Type="http://schemas.openxmlformats.org/officeDocument/2006/relationships/hyperlink" Target="https://podminky.urs.cz/item/CS_URS_2025_01/210100001" TargetMode="External" /><Relationship Id="rId31" Type="http://schemas.openxmlformats.org/officeDocument/2006/relationships/hyperlink" Target="https://podminky.urs.cz/item/CS_URS_2025_01/210100003" TargetMode="External" /><Relationship Id="rId32" Type="http://schemas.openxmlformats.org/officeDocument/2006/relationships/hyperlink" Target="https://podminky.urs.cz/item/CS_URS_2025_01/210100151" TargetMode="External" /><Relationship Id="rId33" Type="http://schemas.openxmlformats.org/officeDocument/2006/relationships/hyperlink" Target="https://podminky.urs.cz/item/CS_URS_2025_01/210203901" TargetMode="External" /><Relationship Id="rId34" Type="http://schemas.openxmlformats.org/officeDocument/2006/relationships/hyperlink" Target="https://podminky.urs.cz/item/CS_URS_2025_01/210204011" TargetMode="External" /><Relationship Id="rId35" Type="http://schemas.openxmlformats.org/officeDocument/2006/relationships/hyperlink" Target="https://podminky.urs.cz/item/CS_URS_2025_01/210204201" TargetMode="External" /><Relationship Id="rId36" Type="http://schemas.openxmlformats.org/officeDocument/2006/relationships/hyperlink" Target="https://podminky.urs.cz/item/CS_URS_2025_01/210812011" TargetMode="External" /><Relationship Id="rId37" Type="http://schemas.openxmlformats.org/officeDocument/2006/relationships/hyperlink" Target="https://podminky.urs.cz/item/CS_URS_2025_01/210812035" TargetMode="External" /><Relationship Id="rId38" Type="http://schemas.openxmlformats.org/officeDocument/2006/relationships/hyperlink" Target="https://podminky.urs.cz/item/CS_URS_2025_01/210950202" TargetMode="External" /><Relationship Id="rId39" Type="http://schemas.openxmlformats.org/officeDocument/2006/relationships/hyperlink" Target="https://podminky.urs.cz/item/CS_URS_2025_01/460671113" TargetMode="External" /><Relationship Id="rId40" Type="http://schemas.openxmlformats.org/officeDocument/2006/relationships/hyperlink" Target="https://podminky.urs.cz/item/CS_URS_2025_01/460791214" TargetMode="External" /><Relationship Id="rId41" Type="http://schemas.openxmlformats.org/officeDocument/2006/relationships/hyperlink" Target="https://podminky.urs.cz/item/CS_URS_2025_01/210220020" TargetMode="External" /><Relationship Id="rId42" Type="http://schemas.openxmlformats.org/officeDocument/2006/relationships/hyperlink" Target="https://podminky.urs.cz/item/CS_URS_2025_01/210220022" TargetMode="External" /><Relationship Id="rId43" Type="http://schemas.openxmlformats.org/officeDocument/2006/relationships/hyperlink" Target="https://podminky.urs.cz/item/CS_URS_2025_01/210801311" TargetMode="External" /><Relationship Id="rId44" Type="http://schemas.openxmlformats.org/officeDocument/2006/relationships/hyperlink" Target="https://podminky.urs.cz/item/CS_URS_2025_01/220271601" TargetMode="External" /><Relationship Id="rId45" Type="http://schemas.openxmlformats.org/officeDocument/2006/relationships/hyperlink" Target="https://podminky.urs.cz/item/CS_URS_2025_01/742110021" TargetMode="External" /><Relationship Id="rId46" Type="http://schemas.openxmlformats.org/officeDocument/2006/relationships/hyperlink" Target="https://podminky.urs.cz/item/CS_URS_2025_01/210280224" TargetMode="External" /><Relationship Id="rId47" Type="http://schemas.openxmlformats.org/officeDocument/2006/relationships/hyperlink" Target="https://podminky.urs.cz/item/CS_URS_2025_01/210280351" TargetMode="External" /><Relationship Id="rId48" Type="http://schemas.openxmlformats.org/officeDocument/2006/relationships/hyperlink" Target="https://podminky.urs.cz/item/CS_URS_2025_01/210280712" TargetMode="External" /><Relationship Id="rId49" Type="http://schemas.openxmlformats.org/officeDocument/2006/relationships/hyperlink" Target="https://podminky.urs.cz/item/CS_URS_2025_01/210280003" TargetMode="External" /><Relationship Id="rId50" Type="http://schemas.openxmlformats.org/officeDocument/2006/relationships/hyperlink" Target="https://podminky.urs.cz/item/CS_URS_2025_01/210280211" TargetMode="External" /><Relationship Id="rId51" Type="http://schemas.openxmlformats.org/officeDocument/2006/relationships/hyperlink" Target="https://podminky.urs.cz/item/CS_URS_2025_01/210280215" TargetMode="External" /><Relationship Id="rId52" Type="http://schemas.openxmlformats.org/officeDocument/2006/relationships/hyperlink" Target="https://podminky.urs.cz/item/CS_URS_2025_01/210292022" TargetMode="External" /><Relationship Id="rId53" Type="http://schemas.openxmlformats.org/officeDocument/2006/relationships/hyperlink" Target="https://podminky.urs.cz/item/CS_URS_2025_01/049303000" TargetMode="External" /><Relationship Id="rId54" Type="http://schemas.openxmlformats.org/officeDocument/2006/relationships/hyperlink" Target="https://podminky.urs.cz/item/CS_URS_2025_01/092203000" TargetMode="External" /><Relationship Id="rId55" Type="http://schemas.openxmlformats.org/officeDocument/2006/relationships/hyperlink" Target="https://podminky.urs.cz/item/CS_URS_2025_01/013254000" TargetMode="External" /><Relationship Id="rId56" Type="http://schemas.openxmlformats.org/officeDocument/2006/relationships/hyperlink" Target="https://podminky.urs.cz/item/CS_URS_2025_01/012444000" TargetMode="External" /><Relationship Id="rId57" Type="http://schemas.openxmlformats.org/officeDocument/2006/relationships/hyperlink" Target="https://podminky.urs.cz/item/CS_URS_2025_01/010001000" TargetMode="External" /><Relationship Id="rId58" Type="http://schemas.openxmlformats.org/officeDocument/2006/relationships/hyperlink" Target="https://podminky.urs.cz/item/CS_URS_2025_01/031002000" TargetMode="External" /><Relationship Id="rId59" Type="http://schemas.openxmlformats.org/officeDocument/2006/relationships/hyperlink" Target="https://podminky.urs.cz/item/CS_URS_2025_01/039002000" TargetMode="External" /><Relationship Id="rId60" Type="http://schemas.openxmlformats.org/officeDocument/2006/relationships/hyperlink" Target="https://podminky.urs.cz/item/CS_URS_2024_02/460010024" TargetMode="External" /><Relationship Id="rId61" Type="http://schemas.openxmlformats.org/officeDocument/2006/relationships/hyperlink" Target="https://podminky.urs.cz/item/CS_URS_2024_02/460010025" TargetMode="External" /><Relationship Id="rId62" Type="http://schemas.openxmlformats.org/officeDocument/2006/relationships/hyperlink" Target="https://podminky.urs.cz/item/CS_URS_2024_02/460061141" TargetMode="External" /><Relationship Id="rId63" Type="http://schemas.openxmlformats.org/officeDocument/2006/relationships/hyperlink" Target="https://podminky.urs.cz/item/CS_URS_2024_02/460061142" TargetMode="External" /><Relationship Id="rId6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C2_22_05_01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Stezka pro chodce a cyklisty kolem ZŠ Jablunkov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Město Jablunkov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25. 4. 2025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ROUND(SUM(AG95:AG103),2)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ROUND(SUM(AS95:AS103),2)</f>
        <v>0</v>
      </c>
      <c r="AT94" s="115">
        <f>ROUND(SUM(AV94:AW94),2)</f>
        <v>0</v>
      </c>
      <c r="AU94" s="116">
        <f>ROUND(SUM(AU95:AU103),5)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ROUND(SUM(AZ95:AZ103),2)</f>
        <v>0</v>
      </c>
      <c r="BA94" s="115">
        <f>ROUND(SUM(BA95:BA103),2)</f>
        <v>0</v>
      </c>
      <c r="BB94" s="115">
        <f>ROUND(SUM(BB95:BB103),2)</f>
        <v>0</v>
      </c>
      <c r="BC94" s="115">
        <f>ROUND(SUM(BC95:BC103),2)</f>
        <v>0</v>
      </c>
      <c r="BD94" s="117">
        <f>ROUND(SUM(BD95:BD103),2)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24.7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001.1 - Příprava stavb...'!J30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'SO 001.1 - Příprava stavb...'!P119</f>
        <v>0</v>
      </c>
      <c r="AV95" s="129">
        <f>'SO 001.1 - Příprava stavb...'!J33</f>
        <v>0</v>
      </c>
      <c r="AW95" s="129">
        <f>'SO 001.1 - Příprava stavb...'!J34</f>
        <v>0</v>
      </c>
      <c r="AX95" s="129">
        <f>'SO 001.1 - Příprava stavb...'!J35</f>
        <v>0</v>
      </c>
      <c r="AY95" s="129">
        <f>'SO 001.1 - Příprava stavb...'!J36</f>
        <v>0</v>
      </c>
      <c r="AZ95" s="129">
        <f>'SO 001.1 - Příprava stavb...'!F33</f>
        <v>0</v>
      </c>
      <c r="BA95" s="129">
        <f>'SO 001.1 - Příprava stavb...'!F34</f>
        <v>0</v>
      </c>
      <c r="BB95" s="129">
        <f>'SO 001.1 - Příprava stavb...'!F35</f>
        <v>0</v>
      </c>
      <c r="BC95" s="129">
        <f>'SO 001.1 - Příprava stavb...'!F36</f>
        <v>0</v>
      </c>
      <c r="BD95" s="131">
        <f>'SO 001.1 - Příprava stavb...'!F37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7" customFormat="1" ht="24.75" customHeight="1">
      <c r="A96" s="120" t="s">
        <v>78</v>
      </c>
      <c r="B96" s="121"/>
      <c r="C96" s="122"/>
      <c r="D96" s="123" t="s">
        <v>85</v>
      </c>
      <c r="E96" s="123"/>
      <c r="F96" s="123"/>
      <c r="G96" s="123"/>
      <c r="H96" s="123"/>
      <c r="I96" s="124"/>
      <c r="J96" s="123" t="s">
        <v>86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001.2 - Příprava stavb...'!J30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'SO 001.2 - Příprava stavb...'!P119</f>
        <v>0</v>
      </c>
      <c r="AV96" s="129">
        <f>'SO 001.2 - Příprava stavb...'!J33</f>
        <v>0</v>
      </c>
      <c r="AW96" s="129">
        <f>'SO 001.2 - Příprava stavb...'!J34</f>
        <v>0</v>
      </c>
      <c r="AX96" s="129">
        <f>'SO 001.2 - Příprava stavb...'!J35</f>
        <v>0</v>
      </c>
      <c r="AY96" s="129">
        <f>'SO 001.2 - Příprava stavb...'!J36</f>
        <v>0</v>
      </c>
      <c r="AZ96" s="129">
        <f>'SO 001.2 - Příprava stavb...'!F33</f>
        <v>0</v>
      </c>
      <c r="BA96" s="129">
        <f>'SO 001.2 - Příprava stavb...'!F34</f>
        <v>0</v>
      </c>
      <c r="BB96" s="129">
        <f>'SO 001.2 - Příprava stavb...'!F35</f>
        <v>0</v>
      </c>
      <c r="BC96" s="129">
        <f>'SO 001.2 - Příprava stavb...'!F36</f>
        <v>0</v>
      </c>
      <c r="BD96" s="131">
        <f>'SO 001.2 - Příprava stavb...'!F37</f>
        <v>0</v>
      </c>
      <c r="BE96" s="7"/>
      <c r="BT96" s="132" t="s">
        <v>82</v>
      </c>
      <c r="BV96" s="132" t="s">
        <v>76</v>
      </c>
      <c r="BW96" s="132" t="s">
        <v>87</v>
      </c>
      <c r="BX96" s="132" t="s">
        <v>5</v>
      </c>
      <c r="CL96" s="132" t="s">
        <v>1</v>
      </c>
      <c r="CM96" s="132" t="s">
        <v>84</v>
      </c>
    </row>
    <row r="97" s="7" customFormat="1" ht="24.75" customHeight="1">
      <c r="A97" s="120" t="s">
        <v>78</v>
      </c>
      <c r="B97" s="121"/>
      <c r="C97" s="122"/>
      <c r="D97" s="123" t="s">
        <v>88</v>
      </c>
      <c r="E97" s="123"/>
      <c r="F97" s="123"/>
      <c r="G97" s="123"/>
      <c r="H97" s="123"/>
      <c r="I97" s="124"/>
      <c r="J97" s="123" t="s">
        <v>89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101.1 - Stezka - uznat...'!J30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v>0</v>
      </c>
      <c r="AT97" s="129">
        <f>ROUND(SUM(AV97:AW97),2)</f>
        <v>0</v>
      </c>
      <c r="AU97" s="130">
        <f>'SO 101.1 - Stezka - uznat...'!P124</f>
        <v>0</v>
      </c>
      <c r="AV97" s="129">
        <f>'SO 101.1 - Stezka - uznat...'!J33</f>
        <v>0</v>
      </c>
      <c r="AW97" s="129">
        <f>'SO 101.1 - Stezka - uznat...'!J34</f>
        <v>0</v>
      </c>
      <c r="AX97" s="129">
        <f>'SO 101.1 - Stezka - uznat...'!J35</f>
        <v>0</v>
      </c>
      <c r="AY97" s="129">
        <f>'SO 101.1 - Stezka - uznat...'!J36</f>
        <v>0</v>
      </c>
      <c r="AZ97" s="129">
        <f>'SO 101.1 - Stezka - uznat...'!F33</f>
        <v>0</v>
      </c>
      <c r="BA97" s="129">
        <f>'SO 101.1 - Stezka - uznat...'!F34</f>
        <v>0</v>
      </c>
      <c r="BB97" s="129">
        <f>'SO 101.1 - Stezka - uznat...'!F35</f>
        <v>0</v>
      </c>
      <c r="BC97" s="129">
        <f>'SO 101.1 - Stezka - uznat...'!F36</f>
        <v>0</v>
      </c>
      <c r="BD97" s="131">
        <f>'SO 101.1 - Stezka - uznat...'!F37</f>
        <v>0</v>
      </c>
      <c r="BE97" s="7"/>
      <c r="BT97" s="132" t="s">
        <v>82</v>
      </c>
      <c r="BV97" s="132" t="s">
        <v>76</v>
      </c>
      <c r="BW97" s="132" t="s">
        <v>90</v>
      </c>
      <c r="BX97" s="132" t="s">
        <v>5</v>
      </c>
      <c r="CL97" s="132" t="s">
        <v>1</v>
      </c>
      <c r="CM97" s="132" t="s">
        <v>84</v>
      </c>
    </row>
    <row r="98" s="7" customFormat="1" ht="24.75" customHeight="1">
      <c r="A98" s="120" t="s">
        <v>78</v>
      </c>
      <c r="B98" s="121"/>
      <c r="C98" s="122"/>
      <c r="D98" s="123" t="s">
        <v>91</v>
      </c>
      <c r="E98" s="123"/>
      <c r="F98" s="123"/>
      <c r="G98" s="123"/>
      <c r="H98" s="123"/>
      <c r="I98" s="124"/>
      <c r="J98" s="123" t="s">
        <v>92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101.2 - Stezka - neuzn...'!J30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81</v>
      </c>
      <c r="AR98" s="127"/>
      <c r="AS98" s="128">
        <v>0</v>
      </c>
      <c r="AT98" s="129">
        <f>ROUND(SUM(AV98:AW98),2)</f>
        <v>0</v>
      </c>
      <c r="AU98" s="130">
        <f>'SO 101.2 - Stezka - neuzn...'!P121</f>
        <v>0</v>
      </c>
      <c r="AV98" s="129">
        <f>'SO 101.2 - Stezka - neuzn...'!J33</f>
        <v>0</v>
      </c>
      <c r="AW98" s="129">
        <f>'SO 101.2 - Stezka - neuzn...'!J34</f>
        <v>0</v>
      </c>
      <c r="AX98" s="129">
        <f>'SO 101.2 - Stezka - neuzn...'!J35</f>
        <v>0</v>
      </c>
      <c r="AY98" s="129">
        <f>'SO 101.2 - Stezka - neuzn...'!J36</f>
        <v>0</v>
      </c>
      <c r="AZ98" s="129">
        <f>'SO 101.2 - Stezka - neuzn...'!F33</f>
        <v>0</v>
      </c>
      <c r="BA98" s="129">
        <f>'SO 101.2 - Stezka - neuzn...'!F34</f>
        <v>0</v>
      </c>
      <c r="BB98" s="129">
        <f>'SO 101.2 - Stezka - neuzn...'!F35</f>
        <v>0</v>
      </c>
      <c r="BC98" s="129">
        <f>'SO 101.2 - Stezka - neuzn...'!F36</f>
        <v>0</v>
      </c>
      <c r="BD98" s="131">
        <f>'SO 101.2 - Stezka - neuzn...'!F37</f>
        <v>0</v>
      </c>
      <c r="BE98" s="7"/>
      <c r="BT98" s="132" t="s">
        <v>82</v>
      </c>
      <c r="BV98" s="132" t="s">
        <v>76</v>
      </c>
      <c r="BW98" s="132" t="s">
        <v>93</v>
      </c>
      <c r="BX98" s="132" t="s">
        <v>5</v>
      </c>
      <c r="CL98" s="132" t="s">
        <v>1</v>
      </c>
      <c r="CM98" s="132" t="s">
        <v>84</v>
      </c>
    </row>
    <row r="99" s="7" customFormat="1" ht="24.75" customHeight="1">
      <c r="A99" s="120" t="s">
        <v>78</v>
      </c>
      <c r="B99" s="121"/>
      <c r="C99" s="122"/>
      <c r="D99" s="123" t="s">
        <v>94</v>
      </c>
      <c r="E99" s="123"/>
      <c r="F99" s="123"/>
      <c r="G99" s="123"/>
      <c r="H99" s="123"/>
      <c r="I99" s="124"/>
      <c r="J99" s="123" t="s">
        <v>95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101.3 - Stezka - uznat...'!J30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81</v>
      </c>
      <c r="AR99" s="127"/>
      <c r="AS99" s="128">
        <v>0</v>
      </c>
      <c r="AT99" s="129">
        <f>ROUND(SUM(AV99:AW99),2)</f>
        <v>0</v>
      </c>
      <c r="AU99" s="130">
        <f>'SO 101.3 - Stezka - uznat...'!P120</f>
        <v>0</v>
      </c>
      <c r="AV99" s="129">
        <f>'SO 101.3 - Stezka - uznat...'!J33</f>
        <v>0</v>
      </c>
      <c r="AW99" s="129">
        <f>'SO 101.3 - Stezka - uznat...'!J34</f>
        <v>0</v>
      </c>
      <c r="AX99" s="129">
        <f>'SO 101.3 - Stezka - uznat...'!J35</f>
        <v>0</v>
      </c>
      <c r="AY99" s="129">
        <f>'SO 101.3 - Stezka - uznat...'!J36</f>
        <v>0</v>
      </c>
      <c r="AZ99" s="129">
        <f>'SO 101.3 - Stezka - uznat...'!F33</f>
        <v>0</v>
      </c>
      <c r="BA99" s="129">
        <f>'SO 101.3 - Stezka - uznat...'!F34</f>
        <v>0</v>
      </c>
      <c r="BB99" s="129">
        <f>'SO 101.3 - Stezka - uznat...'!F35</f>
        <v>0</v>
      </c>
      <c r="BC99" s="129">
        <f>'SO 101.3 - Stezka - uznat...'!F36</f>
        <v>0</v>
      </c>
      <c r="BD99" s="131">
        <f>'SO 101.3 - Stezka - uznat...'!F37</f>
        <v>0</v>
      </c>
      <c r="BE99" s="7"/>
      <c r="BT99" s="132" t="s">
        <v>82</v>
      </c>
      <c r="BV99" s="132" t="s">
        <v>76</v>
      </c>
      <c r="BW99" s="132" t="s">
        <v>96</v>
      </c>
      <c r="BX99" s="132" t="s">
        <v>5</v>
      </c>
      <c r="CL99" s="132" t="s">
        <v>1</v>
      </c>
      <c r="CM99" s="132" t="s">
        <v>84</v>
      </c>
    </row>
    <row r="100" s="7" customFormat="1" ht="24.75" customHeight="1">
      <c r="A100" s="120" t="s">
        <v>78</v>
      </c>
      <c r="B100" s="121"/>
      <c r="C100" s="122"/>
      <c r="D100" s="123" t="s">
        <v>97</v>
      </c>
      <c r="E100" s="123"/>
      <c r="F100" s="123"/>
      <c r="G100" s="123"/>
      <c r="H100" s="123"/>
      <c r="I100" s="124"/>
      <c r="J100" s="123" t="s">
        <v>98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101.4 - Stezka - uznat...'!J30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81</v>
      </c>
      <c r="AR100" s="127"/>
      <c r="AS100" s="128">
        <v>0</v>
      </c>
      <c r="AT100" s="129">
        <f>ROUND(SUM(AV100:AW100),2)</f>
        <v>0</v>
      </c>
      <c r="AU100" s="130">
        <f>'SO 101.4 - Stezka - uznat...'!P120</f>
        <v>0</v>
      </c>
      <c r="AV100" s="129">
        <f>'SO 101.4 - Stezka - uznat...'!J33</f>
        <v>0</v>
      </c>
      <c r="AW100" s="129">
        <f>'SO 101.4 - Stezka - uznat...'!J34</f>
        <v>0</v>
      </c>
      <c r="AX100" s="129">
        <f>'SO 101.4 - Stezka - uznat...'!J35</f>
        <v>0</v>
      </c>
      <c r="AY100" s="129">
        <f>'SO 101.4 - Stezka - uznat...'!J36</f>
        <v>0</v>
      </c>
      <c r="AZ100" s="129">
        <f>'SO 101.4 - Stezka - uznat...'!F33</f>
        <v>0</v>
      </c>
      <c r="BA100" s="129">
        <f>'SO 101.4 - Stezka - uznat...'!F34</f>
        <v>0</v>
      </c>
      <c r="BB100" s="129">
        <f>'SO 101.4 - Stezka - uznat...'!F35</f>
        <v>0</v>
      </c>
      <c r="BC100" s="129">
        <f>'SO 101.4 - Stezka - uznat...'!F36</f>
        <v>0</v>
      </c>
      <c r="BD100" s="131">
        <f>'SO 101.4 - Stezka - uznat...'!F37</f>
        <v>0</v>
      </c>
      <c r="BE100" s="7"/>
      <c r="BT100" s="132" t="s">
        <v>82</v>
      </c>
      <c r="BV100" s="132" t="s">
        <v>76</v>
      </c>
      <c r="BW100" s="132" t="s">
        <v>99</v>
      </c>
      <c r="BX100" s="132" t="s">
        <v>5</v>
      </c>
      <c r="CL100" s="132" t="s">
        <v>1</v>
      </c>
      <c r="CM100" s="132" t="s">
        <v>84</v>
      </c>
    </row>
    <row r="101" s="7" customFormat="1" ht="16.5" customHeight="1">
      <c r="A101" s="120" t="s">
        <v>78</v>
      </c>
      <c r="B101" s="121"/>
      <c r="C101" s="122"/>
      <c r="D101" s="123" t="s">
        <v>100</v>
      </c>
      <c r="E101" s="123"/>
      <c r="F101" s="123"/>
      <c r="G101" s="123"/>
      <c r="H101" s="123"/>
      <c r="I101" s="124"/>
      <c r="J101" s="123" t="s">
        <v>101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102 - Parkovací stání'!J30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81</v>
      </c>
      <c r="AR101" s="127"/>
      <c r="AS101" s="128">
        <v>0</v>
      </c>
      <c r="AT101" s="129">
        <f>ROUND(SUM(AV101:AW101),2)</f>
        <v>0</v>
      </c>
      <c r="AU101" s="130">
        <f>'SO 102 - Parkovací stání'!P120</f>
        <v>0</v>
      </c>
      <c r="AV101" s="129">
        <f>'SO 102 - Parkovací stání'!J33</f>
        <v>0</v>
      </c>
      <c r="AW101" s="129">
        <f>'SO 102 - Parkovací stání'!J34</f>
        <v>0</v>
      </c>
      <c r="AX101" s="129">
        <f>'SO 102 - Parkovací stání'!J35</f>
        <v>0</v>
      </c>
      <c r="AY101" s="129">
        <f>'SO 102 - Parkovací stání'!J36</f>
        <v>0</v>
      </c>
      <c r="AZ101" s="129">
        <f>'SO 102 - Parkovací stání'!F33</f>
        <v>0</v>
      </c>
      <c r="BA101" s="129">
        <f>'SO 102 - Parkovací stání'!F34</f>
        <v>0</v>
      </c>
      <c r="BB101" s="129">
        <f>'SO 102 - Parkovací stání'!F35</f>
        <v>0</v>
      </c>
      <c r="BC101" s="129">
        <f>'SO 102 - Parkovací stání'!F36</f>
        <v>0</v>
      </c>
      <c r="BD101" s="131">
        <f>'SO 102 - Parkovací stání'!F37</f>
        <v>0</v>
      </c>
      <c r="BE101" s="7"/>
      <c r="BT101" s="132" t="s">
        <v>82</v>
      </c>
      <c r="BV101" s="132" t="s">
        <v>76</v>
      </c>
      <c r="BW101" s="132" t="s">
        <v>102</v>
      </c>
      <c r="BX101" s="132" t="s">
        <v>5</v>
      </c>
      <c r="CL101" s="132" t="s">
        <v>1</v>
      </c>
      <c r="CM101" s="132" t="s">
        <v>84</v>
      </c>
    </row>
    <row r="102" s="7" customFormat="1" ht="16.5" customHeight="1">
      <c r="A102" s="120" t="s">
        <v>78</v>
      </c>
      <c r="B102" s="121"/>
      <c r="C102" s="122"/>
      <c r="D102" s="123" t="s">
        <v>103</v>
      </c>
      <c r="E102" s="123"/>
      <c r="F102" s="123"/>
      <c r="G102" s="123"/>
      <c r="H102" s="123"/>
      <c r="I102" s="124"/>
      <c r="J102" s="123" t="s">
        <v>104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401 - Rekonstrukce VO'!J30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81</v>
      </c>
      <c r="AR102" s="127"/>
      <c r="AS102" s="128">
        <v>0</v>
      </c>
      <c r="AT102" s="129">
        <f>ROUND(SUM(AV102:AW102),2)</f>
        <v>0</v>
      </c>
      <c r="AU102" s="130">
        <f>'SO 401 - Rekonstrukce VO'!P126</f>
        <v>0</v>
      </c>
      <c r="AV102" s="129">
        <f>'SO 401 - Rekonstrukce VO'!J33</f>
        <v>0</v>
      </c>
      <c r="AW102" s="129">
        <f>'SO 401 - Rekonstrukce VO'!J34</f>
        <v>0</v>
      </c>
      <c r="AX102" s="129">
        <f>'SO 401 - Rekonstrukce VO'!J35</f>
        <v>0</v>
      </c>
      <c r="AY102" s="129">
        <f>'SO 401 - Rekonstrukce VO'!J36</f>
        <v>0</v>
      </c>
      <c r="AZ102" s="129">
        <f>'SO 401 - Rekonstrukce VO'!F33</f>
        <v>0</v>
      </c>
      <c r="BA102" s="129">
        <f>'SO 401 - Rekonstrukce VO'!F34</f>
        <v>0</v>
      </c>
      <c r="BB102" s="129">
        <f>'SO 401 - Rekonstrukce VO'!F35</f>
        <v>0</v>
      </c>
      <c r="BC102" s="129">
        <f>'SO 401 - Rekonstrukce VO'!F36</f>
        <v>0</v>
      </c>
      <c r="BD102" s="131">
        <f>'SO 401 - Rekonstrukce VO'!F37</f>
        <v>0</v>
      </c>
      <c r="BE102" s="7"/>
      <c r="BT102" s="132" t="s">
        <v>82</v>
      </c>
      <c r="BV102" s="132" t="s">
        <v>76</v>
      </c>
      <c r="BW102" s="132" t="s">
        <v>105</v>
      </c>
      <c r="BX102" s="132" t="s">
        <v>5</v>
      </c>
      <c r="CL102" s="132" t="s">
        <v>1</v>
      </c>
      <c r="CM102" s="132" t="s">
        <v>84</v>
      </c>
    </row>
    <row r="103" s="7" customFormat="1" ht="16.5" customHeight="1">
      <c r="A103" s="120" t="s">
        <v>78</v>
      </c>
      <c r="B103" s="121"/>
      <c r="C103" s="122"/>
      <c r="D103" s="123" t="s">
        <v>106</v>
      </c>
      <c r="E103" s="123"/>
      <c r="F103" s="123"/>
      <c r="G103" s="123"/>
      <c r="H103" s="123"/>
      <c r="I103" s="124"/>
      <c r="J103" s="123" t="s">
        <v>107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'VRN - Ostatní náklady'!J30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81</v>
      </c>
      <c r="AR103" s="127"/>
      <c r="AS103" s="133">
        <v>0</v>
      </c>
      <c r="AT103" s="134">
        <f>ROUND(SUM(AV103:AW103),2)</f>
        <v>0</v>
      </c>
      <c r="AU103" s="135">
        <f>'VRN - Ostatní náklady'!P118</f>
        <v>0</v>
      </c>
      <c r="AV103" s="134">
        <f>'VRN - Ostatní náklady'!J33</f>
        <v>0</v>
      </c>
      <c r="AW103" s="134">
        <f>'VRN - Ostatní náklady'!J34</f>
        <v>0</v>
      </c>
      <c r="AX103" s="134">
        <f>'VRN - Ostatní náklady'!J35</f>
        <v>0</v>
      </c>
      <c r="AY103" s="134">
        <f>'VRN - Ostatní náklady'!J36</f>
        <v>0</v>
      </c>
      <c r="AZ103" s="134">
        <f>'VRN - Ostatní náklady'!F33</f>
        <v>0</v>
      </c>
      <c r="BA103" s="134">
        <f>'VRN - Ostatní náklady'!F34</f>
        <v>0</v>
      </c>
      <c r="BB103" s="134">
        <f>'VRN - Ostatní náklady'!F35</f>
        <v>0</v>
      </c>
      <c r="BC103" s="134">
        <f>'VRN - Ostatní náklady'!F36</f>
        <v>0</v>
      </c>
      <c r="BD103" s="136">
        <f>'VRN - Ostatní náklady'!F37</f>
        <v>0</v>
      </c>
      <c r="BE103" s="7"/>
      <c r="BT103" s="132" t="s">
        <v>82</v>
      </c>
      <c r="BV103" s="132" t="s">
        <v>76</v>
      </c>
      <c r="BW103" s="132" t="s">
        <v>108</v>
      </c>
      <c r="BX103" s="132" t="s">
        <v>5</v>
      </c>
      <c r="CL103" s="132" t="s">
        <v>1</v>
      </c>
      <c r="CM103" s="132" t="s">
        <v>84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Pj/dI2wcJv+brfUwMf/q1qWqMoyKecjMQ886MCMh9f3Qi/qKOxPTulmkh43LyjrRTKYW515tiXfX5ob/qKmrvg==" hashValue="f4sT7fCfx+4j4Geu5mLCjYMHGOWA3W0B5XedRAZMoP2yuM0T5qDFjZqP3FRrcw7D73hFnNd2jB/R02Y00xzjZw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.1 - Příprava stavb...'!C2" display="/"/>
    <hyperlink ref="A96" location="'SO 001.2 - Příprava stavb...'!C2" display="/"/>
    <hyperlink ref="A97" location="'SO 101.1 - Stezka - uznat...'!C2" display="/"/>
    <hyperlink ref="A98" location="'SO 101.2 - Stezka - neuzn...'!C2" display="/"/>
    <hyperlink ref="A99" location="'SO 101.3 - Stezka - uznat...'!C2" display="/"/>
    <hyperlink ref="A100" location="'SO 101.4 - Stezka - uznat...'!C2" display="/"/>
    <hyperlink ref="A101" location="'SO 102 - Parkovací stání'!C2" display="/"/>
    <hyperlink ref="A102" location="'SO 401 - Rekonstrukce VO'!C2" display="/"/>
    <hyperlink ref="A103" location="'VRN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1254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ROUND((SUM(BE118:BE129)),  2)</f>
        <v>0</v>
      </c>
      <c r="G33" s="39"/>
      <c r="H33" s="39"/>
      <c r="I33" s="156">
        <v>0.20999999999999999</v>
      </c>
      <c r="J33" s="155">
        <f>ROUND(((SUM(BE118:BE129))*I33),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ROUND((SUM(BF118:BF129)),  2)</f>
        <v>0</v>
      </c>
      <c r="G34" s="39"/>
      <c r="H34" s="39"/>
      <c r="I34" s="156">
        <v>0.12</v>
      </c>
      <c r="J34" s="155">
        <f>ROUND(((SUM(BF118:BF129))*I34),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ROUND((SUM(BG118:BG129)),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ROUND((SUM(BH118:BH129)),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ROUND((SUM(BI118:BI129)),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1255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1256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120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Stezka pro chodce a cyklisty kolem ZŠ Jablunkov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VRN - Ostatní náklady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25. 4. 2025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32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0" customFormat="1" ht="29.28" customHeight="1">
      <c r="A117" s="186"/>
      <c r="B117" s="187"/>
      <c r="C117" s="188" t="s">
        <v>121</v>
      </c>
      <c r="D117" s="189" t="s">
        <v>59</v>
      </c>
      <c r="E117" s="189" t="s">
        <v>55</v>
      </c>
      <c r="F117" s="189" t="s">
        <v>56</v>
      </c>
      <c r="G117" s="189" t="s">
        <v>122</v>
      </c>
      <c r="H117" s="189" t="s">
        <v>123</v>
      </c>
      <c r="I117" s="189" t="s">
        <v>124</v>
      </c>
      <c r="J117" s="189" t="s">
        <v>114</v>
      </c>
      <c r="K117" s="190" t="s">
        <v>125</v>
      </c>
      <c r="L117" s="191"/>
      <c r="M117" s="101" t="s">
        <v>1</v>
      </c>
      <c r="N117" s="102" t="s">
        <v>38</v>
      </c>
      <c r="O117" s="102" t="s">
        <v>126</v>
      </c>
      <c r="P117" s="102" t="s">
        <v>127</v>
      </c>
      <c r="Q117" s="102" t="s">
        <v>128</v>
      </c>
      <c r="R117" s="102" t="s">
        <v>129</v>
      </c>
      <c r="S117" s="102" t="s">
        <v>130</v>
      </c>
      <c r="T117" s="103" t="s">
        <v>131</v>
      </c>
      <c r="U117" s="186"/>
      <c r="V117" s="186"/>
      <c r="W117" s="186"/>
      <c r="X117" s="186"/>
      <c r="Y117" s="186"/>
      <c r="Z117" s="186"/>
      <c r="AA117" s="186"/>
      <c r="AB117" s="186"/>
      <c r="AC117" s="186"/>
      <c r="AD117" s="186"/>
      <c r="AE117" s="186"/>
    </row>
    <row r="118" s="2" customFormat="1" ht="22.8" customHeight="1">
      <c r="A118" s="39"/>
      <c r="B118" s="40"/>
      <c r="C118" s="108" t="s">
        <v>132</v>
      </c>
      <c r="D118" s="41"/>
      <c r="E118" s="41"/>
      <c r="F118" s="41"/>
      <c r="G118" s="41"/>
      <c r="H118" s="41"/>
      <c r="I118" s="41"/>
      <c r="J118" s="192">
        <f>BK118</f>
        <v>0</v>
      </c>
      <c r="K118" s="41"/>
      <c r="L118" s="45"/>
      <c r="M118" s="104"/>
      <c r="N118" s="193"/>
      <c r="O118" s="105"/>
      <c r="P118" s="194">
        <f>P119+P124</f>
        <v>0</v>
      </c>
      <c r="Q118" s="105"/>
      <c r="R118" s="194">
        <f>R119+R124</f>
        <v>0</v>
      </c>
      <c r="S118" s="105"/>
      <c r="T118" s="195">
        <f>T119+T124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73</v>
      </c>
      <c r="AU118" s="18" t="s">
        <v>116</v>
      </c>
      <c r="BK118" s="196">
        <f>BK119+BK124</f>
        <v>0</v>
      </c>
    </row>
    <row r="119" s="11" customFormat="1" ht="25.92" customHeight="1">
      <c r="A119" s="11"/>
      <c r="B119" s="197"/>
      <c r="C119" s="198"/>
      <c r="D119" s="199" t="s">
        <v>73</v>
      </c>
      <c r="E119" s="200" t="s">
        <v>1257</v>
      </c>
      <c r="F119" s="200" t="s">
        <v>1258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SUM(P120:P123)</f>
        <v>0</v>
      </c>
      <c r="Q119" s="205"/>
      <c r="R119" s="206">
        <f>SUM(R120:R123)</f>
        <v>0</v>
      </c>
      <c r="S119" s="205"/>
      <c r="T119" s="207">
        <f>SUM(T120:T123)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8" t="s">
        <v>82</v>
      </c>
      <c r="AT119" s="209" t="s">
        <v>73</v>
      </c>
      <c r="AU119" s="209" t="s">
        <v>74</v>
      </c>
      <c r="AY119" s="208" t="s">
        <v>134</v>
      </c>
      <c r="BK119" s="210">
        <f>SUM(BK120:BK123)</f>
        <v>0</v>
      </c>
    </row>
    <row r="120" s="2" customFormat="1" ht="24.15" customHeight="1">
      <c r="A120" s="39"/>
      <c r="B120" s="40"/>
      <c r="C120" s="211" t="s">
        <v>82</v>
      </c>
      <c r="D120" s="211" t="s">
        <v>135</v>
      </c>
      <c r="E120" s="212" t="s">
        <v>1259</v>
      </c>
      <c r="F120" s="213" t="s">
        <v>1260</v>
      </c>
      <c r="G120" s="214" t="s">
        <v>1261</v>
      </c>
      <c r="H120" s="215">
        <v>1</v>
      </c>
      <c r="I120" s="216"/>
      <c r="J120" s="217">
        <f>ROUND(I120*H120,2)</f>
        <v>0</v>
      </c>
      <c r="K120" s="213" t="s">
        <v>1</v>
      </c>
      <c r="L120" s="45"/>
      <c r="M120" s="218" t="s">
        <v>1</v>
      </c>
      <c r="N120" s="219" t="s">
        <v>39</v>
      </c>
      <c r="O120" s="9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2" t="s">
        <v>139</v>
      </c>
      <c r="AT120" s="222" t="s">
        <v>135</v>
      </c>
      <c r="AU120" s="222" t="s">
        <v>82</v>
      </c>
      <c r="AY120" s="18" t="s">
        <v>134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8" t="s">
        <v>82</v>
      </c>
      <c r="BK120" s="223">
        <f>ROUND(I120*H120,2)</f>
        <v>0</v>
      </c>
      <c r="BL120" s="18" t="s">
        <v>139</v>
      </c>
      <c r="BM120" s="222" t="s">
        <v>84</v>
      </c>
    </row>
    <row r="121" s="2" customFormat="1" ht="24.15" customHeight="1">
      <c r="A121" s="39"/>
      <c r="B121" s="40"/>
      <c r="C121" s="211" t="s">
        <v>84</v>
      </c>
      <c r="D121" s="211" t="s">
        <v>135</v>
      </c>
      <c r="E121" s="212" t="s">
        <v>1262</v>
      </c>
      <c r="F121" s="213" t="s">
        <v>1263</v>
      </c>
      <c r="G121" s="214" t="s">
        <v>1261</v>
      </c>
      <c r="H121" s="215">
        <v>1</v>
      </c>
      <c r="I121" s="216"/>
      <c r="J121" s="217">
        <f>ROUND(I121*H121,2)</f>
        <v>0</v>
      </c>
      <c r="K121" s="213" t="s">
        <v>1</v>
      </c>
      <c r="L121" s="45"/>
      <c r="M121" s="218" t="s">
        <v>1</v>
      </c>
      <c r="N121" s="219" t="s">
        <v>39</v>
      </c>
      <c r="O121" s="9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139</v>
      </c>
      <c r="AT121" s="222" t="s">
        <v>135</v>
      </c>
      <c r="AU121" s="222" t="s">
        <v>82</v>
      </c>
      <c r="AY121" s="18" t="s">
        <v>134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82</v>
      </c>
      <c r="BK121" s="223">
        <f>ROUND(I121*H121,2)</f>
        <v>0</v>
      </c>
      <c r="BL121" s="18" t="s">
        <v>139</v>
      </c>
      <c r="BM121" s="222" t="s">
        <v>139</v>
      </c>
    </row>
    <row r="122" s="2" customFormat="1" ht="24.15" customHeight="1">
      <c r="A122" s="39"/>
      <c r="B122" s="40"/>
      <c r="C122" s="211" t="s">
        <v>142</v>
      </c>
      <c r="D122" s="211" t="s">
        <v>135</v>
      </c>
      <c r="E122" s="212" t="s">
        <v>1264</v>
      </c>
      <c r="F122" s="213" t="s">
        <v>1265</v>
      </c>
      <c r="G122" s="214" t="s">
        <v>1261</v>
      </c>
      <c r="H122" s="215">
        <v>1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39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139</v>
      </c>
      <c r="AT122" s="222" t="s">
        <v>135</v>
      </c>
      <c r="AU122" s="222" t="s">
        <v>82</v>
      </c>
      <c r="AY122" s="18" t="s">
        <v>134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82</v>
      </c>
      <c r="BK122" s="223">
        <f>ROUND(I122*H122,2)</f>
        <v>0</v>
      </c>
      <c r="BL122" s="18" t="s">
        <v>139</v>
      </c>
      <c r="BM122" s="222" t="s">
        <v>146</v>
      </c>
    </row>
    <row r="123" s="2" customFormat="1" ht="24.15" customHeight="1">
      <c r="A123" s="39"/>
      <c r="B123" s="40"/>
      <c r="C123" s="211" t="s">
        <v>139</v>
      </c>
      <c r="D123" s="211" t="s">
        <v>135</v>
      </c>
      <c r="E123" s="212" t="s">
        <v>1266</v>
      </c>
      <c r="F123" s="213" t="s">
        <v>1267</v>
      </c>
      <c r="G123" s="214" t="s">
        <v>1261</v>
      </c>
      <c r="H123" s="215">
        <v>1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39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139</v>
      </c>
      <c r="AT123" s="222" t="s">
        <v>135</v>
      </c>
      <c r="AU123" s="222" t="s">
        <v>82</v>
      </c>
      <c r="AY123" s="18" t="s">
        <v>134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82</v>
      </c>
      <c r="BK123" s="223">
        <f>ROUND(I123*H123,2)</f>
        <v>0</v>
      </c>
      <c r="BL123" s="18" t="s">
        <v>139</v>
      </c>
      <c r="BM123" s="222" t="s">
        <v>149</v>
      </c>
    </row>
    <row r="124" s="11" customFormat="1" ht="25.92" customHeight="1">
      <c r="A124" s="11"/>
      <c r="B124" s="197"/>
      <c r="C124" s="198"/>
      <c r="D124" s="199" t="s">
        <v>73</v>
      </c>
      <c r="E124" s="200" t="s">
        <v>1268</v>
      </c>
      <c r="F124" s="200" t="s">
        <v>107</v>
      </c>
      <c r="G124" s="198"/>
      <c r="H124" s="198"/>
      <c r="I124" s="201"/>
      <c r="J124" s="202">
        <f>BK124</f>
        <v>0</v>
      </c>
      <c r="K124" s="198"/>
      <c r="L124" s="203"/>
      <c r="M124" s="204"/>
      <c r="N124" s="205"/>
      <c r="O124" s="205"/>
      <c r="P124" s="206">
        <f>SUM(P125:P129)</f>
        <v>0</v>
      </c>
      <c r="Q124" s="205"/>
      <c r="R124" s="206">
        <f>SUM(R125:R129)</f>
        <v>0</v>
      </c>
      <c r="S124" s="205"/>
      <c r="T124" s="207">
        <f>SUM(T125:T129)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8" t="s">
        <v>82</v>
      </c>
      <c r="AT124" s="209" t="s">
        <v>73</v>
      </c>
      <c r="AU124" s="209" t="s">
        <v>74</v>
      </c>
      <c r="AY124" s="208" t="s">
        <v>134</v>
      </c>
      <c r="BK124" s="210">
        <f>SUM(BK125:BK129)</f>
        <v>0</v>
      </c>
    </row>
    <row r="125" s="2" customFormat="1" ht="24.15" customHeight="1">
      <c r="A125" s="39"/>
      <c r="B125" s="40"/>
      <c r="C125" s="211" t="s">
        <v>150</v>
      </c>
      <c r="D125" s="211" t="s">
        <v>135</v>
      </c>
      <c r="E125" s="212" t="s">
        <v>1269</v>
      </c>
      <c r="F125" s="213" t="s">
        <v>1270</v>
      </c>
      <c r="G125" s="214" t="s">
        <v>1261</v>
      </c>
      <c r="H125" s="215">
        <v>1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39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139</v>
      </c>
      <c r="AT125" s="222" t="s">
        <v>135</v>
      </c>
      <c r="AU125" s="222" t="s">
        <v>82</v>
      </c>
      <c r="AY125" s="18" t="s">
        <v>134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82</v>
      </c>
      <c r="BK125" s="223">
        <f>ROUND(I125*H125,2)</f>
        <v>0</v>
      </c>
      <c r="BL125" s="18" t="s">
        <v>139</v>
      </c>
      <c r="BM125" s="222" t="s">
        <v>153</v>
      </c>
    </row>
    <row r="126" s="2" customFormat="1" ht="24.15" customHeight="1">
      <c r="A126" s="39"/>
      <c r="B126" s="40"/>
      <c r="C126" s="211" t="s">
        <v>146</v>
      </c>
      <c r="D126" s="211" t="s">
        <v>135</v>
      </c>
      <c r="E126" s="212" t="s">
        <v>1271</v>
      </c>
      <c r="F126" s="213" t="s">
        <v>1272</v>
      </c>
      <c r="G126" s="214" t="s">
        <v>1261</v>
      </c>
      <c r="H126" s="215">
        <v>1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39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139</v>
      </c>
      <c r="AT126" s="222" t="s">
        <v>135</v>
      </c>
      <c r="AU126" s="222" t="s">
        <v>82</v>
      </c>
      <c r="AY126" s="18" t="s">
        <v>134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82</v>
      </c>
      <c r="BK126" s="223">
        <f>ROUND(I126*H126,2)</f>
        <v>0</v>
      </c>
      <c r="BL126" s="18" t="s">
        <v>139</v>
      </c>
      <c r="BM126" s="222" t="s">
        <v>8</v>
      </c>
    </row>
    <row r="127" s="2" customFormat="1" ht="24.15" customHeight="1">
      <c r="A127" s="39"/>
      <c r="B127" s="40"/>
      <c r="C127" s="211" t="s">
        <v>160</v>
      </c>
      <c r="D127" s="211" t="s">
        <v>135</v>
      </c>
      <c r="E127" s="212" t="s">
        <v>1273</v>
      </c>
      <c r="F127" s="213" t="s">
        <v>1274</v>
      </c>
      <c r="G127" s="214" t="s">
        <v>1261</v>
      </c>
      <c r="H127" s="215">
        <v>1</v>
      </c>
      <c r="I127" s="216"/>
      <c r="J127" s="217">
        <f>ROUND(I127*H127,2)</f>
        <v>0</v>
      </c>
      <c r="K127" s="213" t="s">
        <v>1</v>
      </c>
      <c r="L127" s="45"/>
      <c r="M127" s="218" t="s">
        <v>1</v>
      </c>
      <c r="N127" s="219" t="s">
        <v>39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139</v>
      </c>
      <c r="AT127" s="222" t="s">
        <v>135</v>
      </c>
      <c r="AU127" s="222" t="s">
        <v>82</v>
      </c>
      <c r="AY127" s="18" t="s">
        <v>134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82</v>
      </c>
      <c r="BK127" s="223">
        <f>ROUND(I127*H127,2)</f>
        <v>0</v>
      </c>
      <c r="BL127" s="18" t="s">
        <v>139</v>
      </c>
      <c r="BM127" s="222" t="s">
        <v>163</v>
      </c>
    </row>
    <row r="128" s="2" customFormat="1" ht="24.15" customHeight="1">
      <c r="A128" s="39"/>
      <c r="B128" s="40"/>
      <c r="C128" s="211" t="s">
        <v>149</v>
      </c>
      <c r="D128" s="211" t="s">
        <v>135</v>
      </c>
      <c r="E128" s="212" t="s">
        <v>1275</v>
      </c>
      <c r="F128" s="213" t="s">
        <v>1276</v>
      </c>
      <c r="G128" s="214" t="s">
        <v>1261</v>
      </c>
      <c r="H128" s="215">
        <v>1</v>
      </c>
      <c r="I128" s="216"/>
      <c r="J128" s="217">
        <f>ROUND(I128*H128,2)</f>
        <v>0</v>
      </c>
      <c r="K128" s="213" t="s">
        <v>1</v>
      </c>
      <c r="L128" s="45"/>
      <c r="M128" s="218" t="s">
        <v>1</v>
      </c>
      <c r="N128" s="219" t="s">
        <v>39</v>
      </c>
      <c r="O128" s="9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139</v>
      </c>
      <c r="AT128" s="222" t="s">
        <v>135</v>
      </c>
      <c r="AU128" s="222" t="s">
        <v>82</v>
      </c>
      <c r="AY128" s="18" t="s">
        <v>134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82</v>
      </c>
      <c r="BK128" s="223">
        <f>ROUND(I128*H128,2)</f>
        <v>0</v>
      </c>
      <c r="BL128" s="18" t="s">
        <v>139</v>
      </c>
      <c r="BM128" s="222" t="s">
        <v>168</v>
      </c>
    </row>
    <row r="129" s="2" customFormat="1" ht="16.5" customHeight="1">
      <c r="A129" s="39"/>
      <c r="B129" s="40"/>
      <c r="C129" s="211" t="s">
        <v>173</v>
      </c>
      <c r="D129" s="211" t="s">
        <v>135</v>
      </c>
      <c r="E129" s="212" t="s">
        <v>1277</v>
      </c>
      <c r="F129" s="213" t="s">
        <v>1278</v>
      </c>
      <c r="G129" s="214" t="s">
        <v>1092</v>
      </c>
      <c r="H129" s="215">
        <v>1</v>
      </c>
      <c r="I129" s="216"/>
      <c r="J129" s="217">
        <f>ROUND(I129*H129,2)</f>
        <v>0</v>
      </c>
      <c r="K129" s="213" t="s">
        <v>1</v>
      </c>
      <c r="L129" s="45"/>
      <c r="M129" s="247" t="s">
        <v>1</v>
      </c>
      <c r="N129" s="248" t="s">
        <v>39</v>
      </c>
      <c r="O129" s="249"/>
      <c r="P129" s="250">
        <f>O129*H129</f>
        <v>0</v>
      </c>
      <c r="Q129" s="250">
        <v>0</v>
      </c>
      <c r="R129" s="250">
        <f>Q129*H129</f>
        <v>0</v>
      </c>
      <c r="S129" s="250">
        <v>0</v>
      </c>
      <c r="T129" s="25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139</v>
      </c>
      <c r="AT129" s="222" t="s">
        <v>135</v>
      </c>
      <c r="AU129" s="222" t="s">
        <v>82</v>
      </c>
      <c r="AY129" s="18" t="s">
        <v>134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82</v>
      </c>
      <c r="BK129" s="223">
        <f>ROUND(I129*H129,2)</f>
        <v>0</v>
      </c>
      <c r="BL129" s="18" t="s">
        <v>139</v>
      </c>
      <c r="BM129" s="222" t="s">
        <v>176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Px0atNA3DVWHzM2DBJpkna8E1FS7YVgUJPekI0FkdZCMLfc5WPY7N9z82WNm/IYtHnZNis87K4TKPPSaGHwdpw==" hashValue="sZaK45Qj4m4qNA010gS3NgxbyuR9i/RWhNhwu778L3FmNb3xRSOYyYZX1K2xN5Dm2/JHPSvwPz5j+5QRXrbZww==" algorithmName="SHA-512" password="CC35"/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ROUND((SUM(BE119:BE158)),  2)</f>
        <v>0</v>
      </c>
      <c r="G33" s="39"/>
      <c r="H33" s="39"/>
      <c r="I33" s="156">
        <v>0.20999999999999999</v>
      </c>
      <c r="J33" s="155">
        <f>ROUND(((SUM(BE119:BE158))*I33),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ROUND((SUM(BF119:BF158)),  2)</f>
        <v>0</v>
      </c>
      <c r="G34" s="39"/>
      <c r="H34" s="39"/>
      <c r="I34" s="156">
        <v>0.12</v>
      </c>
      <c r="J34" s="155">
        <f>ROUND(((SUM(BF119:BF158))*I34),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ROUND((SUM(BG119:BG158)),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ROUND((SUM(BH119:BH158)),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ROUND((SUM(BI119:BI158)),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001.1 - Příprava stavby - 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117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118</v>
      </c>
      <c r="E98" s="183"/>
      <c r="F98" s="183"/>
      <c r="G98" s="183"/>
      <c r="H98" s="183"/>
      <c r="I98" s="183"/>
      <c r="J98" s="184">
        <f>J146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119</v>
      </c>
      <c r="E99" s="183"/>
      <c r="F99" s="183"/>
      <c r="G99" s="183"/>
      <c r="H99" s="183"/>
      <c r="I99" s="183"/>
      <c r="J99" s="184">
        <f>J148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Stezka pro chodce a cyklisty kolem ZŠ Jablunkov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001.1 - Příprava stavby - uznatelné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25. 4. 2025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30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32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0" customFormat="1" ht="29.28" customHeight="1">
      <c r="A118" s="186"/>
      <c r="B118" s="187"/>
      <c r="C118" s="188" t="s">
        <v>121</v>
      </c>
      <c r="D118" s="189" t="s">
        <v>59</v>
      </c>
      <c r="E118" s="189" t="s">
        <v>55</v>
      </c>
      <c r="F118" s="189" t="s">
        <v>56</v>
      </c>
      <c r="G118" s="189" t="s">
        <v>122</v>
      </c>
      <c r="H118" s="189" t="s">
        <v>123</v>
      </c>
      <c r="I118" s="189" t="s">
        <v>124</v>
      </c>
      <c r="J118" s="189" t="s">
        <v>114</v>
      </c>
      <c r="K118" s="190" t="s">
        <v>125</v>
      </c>
      <c r="L118" s="191"/>
      <c r="M118" s="101" t="s">
        <v>1</v>
      </c>
      <c r="N118" s="102" t="s">
        <v>38</v>
      </c>
      <c r="O118" s="102" t="s">
        <v>126</v>
      </c>
      <c r="P118" s="102" t="s">
        <v>127</v>
      </c>
      <c r="Q118" s="102" t="s">
        <v>128</v>
      </c>
      <c r="R118" s="102" t="s">
        <v>129</v>
      </c>
      <c r="S118" s="102" t="s">
        <v>130</v>
      </c>
      <c r="T118" s="103" t="s">
        <v>131</v>
      </c>
      <c r="U118" s="186"/>
      <c r="V118" s="186"/>
      <c r="W118" s="186"/>
      <c r="X118" s="186"/>
      <c r="Y118" s="186"/>
      <c r="Z118" s="186"/>
      <c r="AA118" s="186"/>
      <c r="AB118" s="186"/>
      <c r="AC118" s="186"/>
      <c r="AD118" s="186"/>
      <c r="AE118" s="186"/>
    </row>
    <row r="119" s="2" customFormat="1" ht="22.8" customHeight="1">
      <c r="A119" s="39"/>
      <c r="B119" s="40"/>
      <c r="C119" s="108" t="s">
        <v>132</v>
      </c>
      <c r="D119" s="41"/>
      <c r="E119" s="41"/>
      <c r="F119" s="41"/>
      <c r="G119" s="41"/>
      <c r="H119" s="41"/>
      <c r="I119" s="41"/>
      <c r="J119" s="192">
        <f>BK119</f>
        <v>0</v>
      </c>
      <c r="K119" s="41"/>
      <c r="L119" s="45"/>
      <c r="M119" s="104"/>
      <c r="N119" s="193"/>
      <c r="O119" s="105"/>
      <c r="P119" s="194">
        <f>P120+P146+P148</f>
        <v>0</v>
      </c>
      <c r="Q119" s="105"/>
      <c r="R119" s="194">
        <f>R120+R146+R148</f>
        <v>0</v>
      </c>
      <c r="S119" s="105"/>
      <c r="T119" s="195">
        <f>T120+T146+T148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73</v>
      </c>
      <c r="AU119" s="18" t="s">
        <v>116</v>
      </c>
      <c r="BK119" s="196">
        <f>BK120+BK146+BK148</f>
        <v>0</v>
      </c>
    </row>
    <row r="120" s="11" customFormat="1" ht="25.92" customHeight="1">
      <c r="A120" s="11"/>
      <c r="B120" s="197"/>
      <c r="C120" s="198"/>
      <c r="D120" s="199" t="s">
        <v>73</v>
      </c>
      <c r="E120" s="200" t="s">
        <v>82</v>
      </c>
      <c r="F120" s="200" t="s">
        <v>133</v>
      </c>
      <c r="G120" s="198"/>
      <c r="H120" s="198"/>
      <c r="I120" s="201"/>
      <c r="J120" s="202">
        <f>BK120</f>
        <v>0</v>
      </c>
      <c r="K120" s="198"/>
      <c r="L120" s="203"/>
      <c r="M120" s="204"/>
      <c r="N120" s="205"/>
      <c r="O120" s="205"/>
      <c r="P120" s="206">
        <f>SUM(P121:P145)</f>
        <v>0</v>
      </c>
      <c r="Q120" s="205"/>
      <c r="R120" s="206">
        <f>SUM(R121:R145)</f>
        <v>0</v>
      </c>
      <c r="S120" s="205"/>
      <c r="T120" s="207">
        <f>SUM(T121:T145)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8" t="s">
        <v>82</v>
      </c>
      <c r="AT120" s="209" t="s">
        <v>73</v>
      </c>
      <c r="AU120" s="209" t="s">
        <v>74</v>
      </c>
      <c r="AY120" s="208" t="s">
        <v>134</v>
      </c>
      <c r="BK120" s="210">
        <f>SUM(BK121:BK145)</f>
        <v>0</v>
      </c>
    </row>
    <row r="121" s="2" customFormat="1" ht="16.5" customHeight="1">
      <c r="A121" s="39"/>
      <c r="B121" s="40"/>
      <c r="C121" s="211" t="s">
        <v>82</v>
      </c>
      <c r="D121" s="211" t="s">
        <v>135</v>
      </c>
      <c r="E121" s="212" t="s">
        <v>136</v>
      </c>
      <c r="F121" s="213" t="s">
        <v>137</v>
      </c>
      <c r="G121" s="214" t="s">
        <v>138</v>
      </c>
      <c r="H121" s="215">
        <v>100</v>
      </c>
      <c r="I121" s="216"/>
      <c r="J121" s="217">
        <f>ROUND(I121*H121,2)</f>
        <v>0</v>
      </c>
      <c r="K121" s="213" t="s">
        <v>1</v>
      </c>
      <c r="L121" s="45"/>
      <c r="M121" s="218" t="s">
        <v>1</v>
      </c>
      <c r="N121" s="219" t="s">
        <v>39</v>
      </c>
      <c r="O121" s="9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139</v>
      </c>
      <c r="AT121" s="222" t="s">
        <v>135</v>
      </c>
      <c r="AU121" s="222" t="s">
        <v>82</v>
      </c>
      <c r="AY121" s="18" t="s">
        <v>134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82</v>
      </c>
      <c r="BK121" s="223">
        <f>ROUND(I121*H121,2)</f>
        <v>0</v>
      </c>
      <c r="BL121" s="18" t="s">
        <v>139</v>
      </c>
      <c r="BM121" s="222" t="s">
        <v>84</v>
      </c>
    </row>
    <row r="122" s="2" customFormat="1" ht="16.5" customHeight="1">
      <c r="A122" s="39"/>
      <c r="B122" s="40"/>
      <c r="C122" s="211" t="s">
        <v>84</v>
      </c>
      <c r="D122" s="211" t="s">
        <v>135</v>
      </c>
      <c r="E122" s="212" t="s">
        <v>140</v>
      </c>
      <c r="F122" s="213" t="s">
        <v>141</v>
      </c>
      <c r="G122" s="214" t="s">
        <v>138</v>
      </c>
      <c r="H122" s="215">
        <v>100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39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139</v>
      </c>
      <c r="AT122" s="222" t="s">
        <v>135</v>
      </c>
      <c r="AU122" s="222" t="s">
        <v>82</v>
      </c>
      <c r="AY122" s="18" t="s">
        <v>134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82</v>
      </c>
      <c r="BK122" s="223">
        <f>ROUND(I122*H122,2)</f>
        <v>0</v>
      </c>
      <c r="BL122" s="18" t="s">
        <v>139</v>
      </c>
      <c r="BM122" s="222" t="s">
        <v>139</v>
      </c>
    </row>
    <row r="123" s="2" customFormat="1" ht="16.5" customHeight="1">
      <c r="A123" s="39"/>
      <c r="B123" s="40"/>
      <c r="C123" s="211" t="s">
        <v>142</v>
      </c>
      <c r="D123" s="211" t="s">
        <v>135</v>
      </c>
      <c r="E123" s="212" t="s">
        <v>143</v>
      </c>
      <c r="F123" s="213" t="s">
        <v>144</v>
      </c>
      <c r="G123" s="214" t="s">
        <v>145</v>
      </c>
      <c r="H123" s="215">
        <v>2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39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139</v>
      </c>
      <c r="AT123" s="222" t="s">
        <v>135</v>
      </c>
      <c r="AU123" s="222" t="s">
        <v>82</v>
      </c>
      <c r="AY123" s="18" t="s">
        <v>134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82</v>
      </c>
      <c r="BK123" s="223">
        <f>ROUND(I123*H123,2)</f>
        <v>0</v>
      </c>
      <c r="BL123" s="18" t="s">
        <v>139</v>
      </c>
      <c r="BM123" s="222" t="s">
        <v>146</v>
      </c>
    </row>
    <row r="124" s="2" customFormat="1" ht="16.5" customHeight="1">
      <c r="A124" s="39"/>
      <c r="B124" s="40"/>
      <c r="C124" s="211" t="s">
        <v>139</v>
      </c>
      <c r="D124" s="211" t="s">
        <v>135</v>
      </c>
      <c r="E124" s="212" t="s">
        <v>147</v>
      </c>
      <c r="F124" s="213" t="s">
        <v>148</v>
      </c>
      <c r="G124" s="214" t="s">
        <v>145</v>
      </c>
      <c r="H124" s="215">
        <v>2</v>
      </c>
      <c r="I124" s="216"/>
      <c r="J124" s="217">
        <f>ROUND(I124*H124,2)</f>
        <v>0</v>
      </c>
      <c r="K124" s="213" t="s">
        <v>1</v>
      </c>
      <c r="L124" s="45"/>
      <c r="M124" s="218" t="s">
        <v>1</v>
      </c>
      <c r="N124" s="219" t="s">
        <v>39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139</v>
      </c>
      <c r="AT124" s="222" t="s">
        <v>135</v>
      </c>
      <c r="AU124" s="222" t="s">
        <v>82</v>
      </c>
      <c r="AY124" s="18" t="s">
        <v>134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82</v>
      </c>
      <c r="BK124" s="223">
        <f>ROUND(I124*H124,2)</f>
        <v>0</v>
      </c>
      <c r="BL124" s="18" t="s">
        <v>139</v>
      </c>
      <c r="BM124" s="222" t="s">
        <v>149</v>
      </c>
    </row>
    <row r="125" s="2" customFormat="1" ht="16.5" customHeight="1">
      <c r="A125" s="39"/>
      <c r="B125" s="40"/>
      <c r="C125" s="211" t="s">
        <v>150</v>
      </c>
      <c r="D125" s="211" t="s">
        <v>135</v>
      </c>
      <c r="E125" s="212" t="s">
        <v>151</v>
      </c>
      <c r="F125" s="213" t="s">
        <v>152</v>
      </c>
      <c r="G125" s="214" t="s">
        <v>138</v>
      </c>
      <c r="H125" s="215">
        <v>47.25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39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139</v>
      </c>
      <c r="AT125" s="222" t="s">
        <v>135</v>
      </c>
      <c r="AU125" s="222" t="s">
        <v>82</v>
      </c>
      <c r="AY125" s="18" t="s">
        <v>134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82</v>
      </c>
      <c r="BK125" s="223">
        <f>ROUND(I125*H125,2)</f>
        <v>0</v>
      </c>
      <c r="BL125" s="18" t="s">
        <v>139</v>
      </c>
      <c r="BM125" s="222" t="s">
        <v>153</v>
      </c>
    </row>
    <row r="126" s="12" customFormat="1">
      <c r="A126" s="12"/>
      <c r="B126" s="224"/>
      <c r="C126" s="225"/>
      <c r="D126" s="226" t="s">
        <v>154</v>
      </c>
      <c r="E126" s="227" t="s">
        <v>1</v>
      </c>
      <c r="F126" s="228" t="s">
        <v>155</v>
      </c>
      <c r="G126" s="225"/>
      <c r="H126" s="229">
        <v>47.25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5" t="s">
        <v>154</v>
      </c>
      <c r="AU126" s="235" t="s">
        <v>82</v>
      </c>
      <c r="AV126" s="12" t="s">
        <v>84</v>
      </c>
      <c r="AW126" s="12" t="s">
        <v>31</v>
      </c>
      <c r="AX126" s="12" t="s">
        <v>74</v>
      </c>
      <c r="AY126" s="235" t="s">
        <v>134</v>
      </c>
    </row>
    <row r="127" s="13" customFormat="1">
      <c r="A127" s="13"/>
      <c r="B127" s="236"/>
      <c r="C127" s="237"/>
      <c r="D127" s="226" t="s">
        <v>154</v>
      </c>
      <c r="E127" s="238" t="s">
        <v>1</v>
      </c>
      <c r="F127" s="239" t="s">
        <v>156</v>
      </c>
      <c r="G127" s="237"/>
      <c r="H127" s="240">
        <v>47.25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154</v>
      </c>
      <c r="AU127" s="246" t="s">
        <v>82</v>
      </c>
      <c r="AV127" s="13" t="s">
        <v>139</v>
      </c>
      <c r="AW127" s="13" t="s">
        <v>31</v>
      </c>
      <c r="AX127" s="13" t="s">
        <v>82</v>
      </c>
      <c r="AY127" s="246" t="s">
        <v>134</v>
      </c>
    </row>
    <row r="128" s="2" customFormat="1" ht="16.5" customHeight="1">
      <c r="A128" s="39"/>
      <c r="B128" s="40"/>
      <c r="C128" s="211" t="s">
        <v>146</v>
      </c>
      <c r="D128" s="211" t="s">
        <v>135</v>
      </c>
      <c r="E128" s="212" t="s">
        <v>157</v>
      </c>
      <c r="F128" s="213" t="s">
        <v>158</v>
      </c>
      <c r="G128" s="214" t="s">
        <v>138</v>
      </c>
      <c r="H128" s="215">
        <v>1859.3499999999999</v>
      </c>
      <c r="I128" s="216"/>
      <c r="J128" s="217">
        <f>ROUND(I128*H128,2)</f>
        <v>0</v>
      </c>
      <c r="K128" s="213" t="s">
        <v>1</v>
      </c>
      <c r="L128" s="45"/>
      <c r="M128" s="218" t="s">
        <v>1</v>
      </c>
      <c r="N128" s="219" t="s">
        <v>39</v>
      </c>
      <c r="O128" s="9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139</v>
      </c>
      <c r="AT128" s="222" t="s">
        <v>135</v>
      </c>
      <c r="AU128" s="222" t="s">
        <v>82</v>
      </c>
      <c r="AY128" s="18" t="s">
        <v>134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82</v>
      </c>
      <c r="BK128" s="223">
        <f>ROUND(I128*H128,2)</f>
        <v>0</v>
      </c>
      <c r="BL128" s="18" t="s">
        <v>139</v>
      </c>
      <c r="BM128" s="222" t="s">
        <v>8</v>
      </c>
    </row>
    <row r="129" s="12" customFormat="1">
      <c r="A129" s="12"/>
      <c r="B129" s="224"/>
      <c r="C129" s="225"/>
      <c r="D129" s="226" t="s">
        <v>154</v>
      </c>
      <c r="E129" s="227" t="s">
        <v>1</v>
      </c>
      <c r="F129" s="228" t="s">
        <v>159</v>
      </c>
      <c r="G129" s="225"/>
      <c r="H129" s="229">
        <v>1859.3499999999999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5" t="s">
        <v>154</v>
      </c>
      <c r="AU129" s="235" t="s">
        <v>82</v>
      </c>
      <c r="AV129" s="12" t="s">
        <v>84</v>
      </c>
      <c r="AW129" s="12" t="s">
        <v>31</v>
      </c>
      <c r="AX129" s="12" t="s">
        <v>74</v>
      </c>
      <c r="AY129" s="235" t="s">
        <v>134</v>
      </c>
    </row>
    <row r="130" s="13" customFormat="1">
      <c r="A130" s="13"/>
      <c r="B130" s="236"/>
      <c r="C130" s="237"/>
      <c r="D130" s="226" t="s">
        <v>154</v>
      </c>
      <c r="E130" s="238" t="s">
        <v>1</v>
      </c>
      <c r="F130" s="239" t="s">
        <v>156</v>
      </c>
      <c r="G130" s="237"/>
      <c r="H130" s="240">
        <v>1859.3499999999999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154</v>
      </c>
      <c r="AU130" s="246" t="s">
        <v>82</v>
      </c>
      <c r="AV130" s="13" t="s">
        <v>139</v>
      </c>
      <c r="AW130" s="13" t="s">
        <v>31</v>
      </c>
      <c r="AX130" s="13" t="s">
        <v>82</v>
      </c>
      <c r="AY130" s="246" t="s">
        <v>134</v>
      </c>
    </row>
    <row r="131" s="2" customFormat="1" ht="16.5" customHeight="1">
      <c r="A131" s="39"/>
      <c r="B131" s="40"/>
      <c r="C131" s="211" t="s">
        <v>160</v>
      </c>
      <c r="D131" s="211" t="s">
        <v>135</v>
      </c>
      <c r="E131" s="212" t="s">
        <v>161</v>
      </c>
      <c r="F131" s="213" t="s">
        <v>162</v>
      </c>
      <c r="G131" s="214" t="s">
        <v>138</v>
      </c>
      <c r="H131" s="215">
        <v>240</v>
      </c>
      <c r="I131" s="216"/>
      <c r="J131" s="217">
        <f>ROUND(I131*H131,2)</f>
        <v>0</v>
      </c>
      <c r="K131" s="213" t="s">
        <v>1</v>
      </c>
      <c r="L131" s="45"/>
      <c r="M131" s="218" t="s">
        <v>1</v>
      </c>
      <c r="N131" s="219" t="s">
        <v>39</v>
      </c>
      <c r="O131" s="9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139</v>
      </c>
      <c r="AT131" s="222" t="s">
        <v>135</v>
      </c>
      <c r="AU131" s="222" t="s">
        <v>82</v>
      </c>
      <c r="AY131" s="18" t="s">
        <v>134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82</v>
      </c>
      <c r="BK131" s="223">
        <f>ROUND(I131*H131,2)</f>
        <v>0</v>
      </c>
      <c r="BL131" s="18" t="s">
        <v>139</v>
      </c>
      <c r="BM131" s="222" t="s">
        <v>163</v>
      </c>
    </row>
    <row r="132" s="12" customFormat="1">
      <c r="A132" s="12"/>
      <c r="B132" s="224"/>
      <c r="C132" s="225"/>
      <c r="D132" s="226" t="s">
        <v>154</v>
      </c>
      <c r="E132" s="227" t="s">
        <v>1</v>
      </c>
      <c r="F132" s="228" t="s">
        <v>164</v>
      </c>
      <c r="G132" s="225"/>
      <c r="H132" s="229">
        <v>210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5" t="s">
        <v>154</v>
      </c>
      <c r="AU132" s="235" t="s">
        <v>82</v>
      </c>
      <c r="AV132" s="12" t="s">
        <v>84</v>
      </c>
      <c r="AW132" s="12" t="s">
        <v>31</v>
      </c>
      <c r="AX132" s="12" t="s">
        <v>74</v>
      </c>
      <c r="AY132" s="235" t="s">
        <v>134</v>
      </c>
    </row>
    <row r="133" s="12" customFormat="1">
      <c r="A133" s="12"/>
      <c r="B133" s="224"/>
      <c r="C133" s="225"/>
      <c r="D133" s="226" t="s">
        <v>154</v>
      </c>
      <c r="E133" s="227" t="s">
        <v>1</v>
      </c>
      <c r="F133" s="228" t="s">
        <v>165</v>
      </c>
      <c r="G133" s="225"/>
      <c r="H133" s="229">
        <v>30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5" t="s">
        <v>154</v>
      </c>
      <c r="AU133" s="235" t="s">
        <v>82</v>
      </c>
      <c r="AV133" s="12" t="s">
        <v>84</v>
      </c>
      <c r="AW133" s="12" t="s">
        <v>31</v>
      </c>
      <c r="AX133" s="12" t="s">
        <v>74</v>
      </c>
      <c r="AY133" s="235" t="s">
        <v>134</v>
      </c>
    </row>
    <row r="134" s="13" customFormat="1">
      <c r="A134" s="13"/>
      <c r="B134" s="236"/>
      <c r="C134" s="237"/>
      <c r="D134" s="226" t="s">
        <v>154</v>
      </c>
      <c r="E134" s="238" t="s">
        <v>1</v>
      </c>
      <c r="F134" s="239" t="s">
        <v>156</v>
      </c>
      <c r="G134" s="237"/>
      <c r="H134" s="240">
        <v>240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154</v>
      </c>
      <c r="AU134" s="246" t="s">
        <v>82</v>
      </c>
      <c r="AV134" s="13" t="s">
        <v>139</v>
      </c>
      <c r="AW134" s="13" t="s">
        <v>31</v>
      </c>
      <c r="AX134" s="13" t="s">
        <v>82</v>
      </c>
      <c r="AY134" s="246" t="s">
        <v>134</v>
      </c>
    </row>
    <row r="135" s="2" customFormat="1" ht="16.5" customHeight="1">
      <c r="A135" s="39"/>
      <c r="B135" s="40"/>
      <c r="C135" s="211" t="s">
        <v>149</v>
      </c>
      <c r="D135" s="211" t="s">
        <v>135</v>
      </c>
      <c r="E135" s="212" t="s">
        <v>166</v>
      </c>
      <c r="F135" s="213" t="s">
        <v>167</v>
      </c>
      <c r="G135" s="214" t="s">
        <v>138</v>
      </c>
      <c r="H135" s="215">
        <v>1572.056</v>
      </c>
      <c r="I135" s="216"/>
      <c r="J135" s="217">
        <f>ROUND(I135*H135,2)</f>
        <v>0</v>
      </c>
      <c r="K135" s="213" t="s">
        <v>1</v>
      </c>
      <c r="L135" s="45"/>
      <c r="M135" s="218" t="s">
        <v>1</v>
      </c>
      <c r="N135" s="219" t="s">
        <v>39</v>
      </c>
      <c r="O135" s="9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2" t="s">
        <v>139</v>
      </c>
      <c r="AT135" s="222" t="s">
        <v>135</v>
      </c>
      <c r="AU135" s="222" t="s">
        <v>82</v>
      </c>
      <c r="AY135" s="18" t="s">
        <v>134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8" t="s">
        <v>82</v>
      </c>
      <c r="BK135" s="223">
        <f>ROUND(I135*H135,2)</f>
        <v>0</v>
      </c>
      <c r="BL135" s="18" t="s">
        <v>139</v>
      </c>
      <c r="BM135" s="222" t="s">
        <v>168</v>
      </c>
    </row>
    <row r="136" s="12" customFormat="1">
      <c r="A136" s="12"/>
      <c r="B136" s="224"/>
      <c r="C136" s="225"/>
      <c r="D136" s="226" t="s">
        <v>154</v>
      </c>
      <c r="E136" s="227" t="s">
        <v>1</v>
      </c>
      <c r="F136" s="228" t="s">
        <v>169</v>
      </c>
      <c r="G136" s="225"/>
      <c r="H136" s="229">
        <v>1383.056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5" t="s">
        <v>154</v>
      </c>
      <c r="AU136" s="235" t="s">
        <v>82</v>
      </c>
      <c r="AV136" s="12" t="s">
        <v>84</v>
      </c>
      <c r="AW136" s="12" t="s">
        <v>31</v>
      </c>
      <c r="AX136" s="12" t="s">
        <v>74</v>
      </c>
      <c r="AY136" s="235" t="s">
        <v>134</v>
      </c>
    </row>
    <row r="137" s="12" customFormat="1">
      <c r="A137" s="12"/>
      <c r="B137" s="224"/>
      <c r="C137" s="225"/>
      <c r="D137" s="226" t="s">
        <v>154</v>
      </c>
      <c r="E137" s="227" t="s">
        <v>1</v>
      </c>
      <c r="F137" s="228" t="s">
        <v>170</v>
      </c>
      <c r="G137" s="225"/>
      <c r="H137" s="229">
        <v>45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5" t="s">
        <v>154</v>
      </c>
      <c r="AU137" s="235" t="s">
        <v>82</v>
      </c>
      <c r="AV137" s="12" t="s">
        <v>84</v>
      </c>
      <c r="AW137" s="12" t="s">
        <v>31</v>
      </c>
      <c r="AX137" s="12" t="s">
        <v>74</v>
      </c>
      <c r="AY137" s="235" t="s">
        <v>134</v>
      </c>
    </row>
    <row r="138" s="12" customFormat="1">
      <c r="A138" s="12"/>
      <c r="B138" s="224"/>
      <c r="C138" s="225"/>
      <c r="D138" s="226" t="s">
        <v>154</v>
      </c>
      <c r="E138" s="227" t="s">
        <v>1</v>
      </c>
      <c r="F138" s="228" t="s">
        <v>171</v>
      </c>
      <c r="G138" s="225"/>
      <c r="H138" s="229">
        <v>90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5" t="s">
        <v>154</v>
      </c>
      <c r="AU138" s="235" t="s">
        <v>82</v>
      </c>
      <c r="AV138" s="12" t="s">
        <v>84</v>
      </c>
      <c r="AW138" s="12" t="s">
        <v>31</v>
      </c>
      <c r="AX138" s="12" t="s">
        <v>74</v>
      </c>
      <c r="AY138" s="235" t="s">
        <v>134</v>
      </c>
    </row>
    <row r="139" s="12" customFormat="1">
      <c r="A139" s="12"/>
      <c r="B139" s="224"/>
      <c r="C139" s="225"/>
      <c r="D139" s="226" t="s">
        <v>154</v>
      </c>
      <c r="E139" s="227" t="s">
        <v>1</v>
      </c>
      <c r="F139" s="228" t="s">
        <v>172</v>
      </c>
      <c r="G139" s="225"/>
      <c r="H139" s="229">
        <v>54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5" t="s">
        <v>154</v>
      </c>
      <c r="AU139" s="235" t="s">
        <v>82</v>
      </c>
      <c r="AV139" s="12" t="s">
        <v>84</v>
      </c>
      <c r="AW139" s="12" t="s">
        <v>31</v>
      </c>
      <c r="AX139" s="12" t="s">
        <v>74</v>
      </c>
      <c r="AY139" s="235" t="s">
        <v>134</v>
      </c>
    </row>
    <row r="140" s="13" customFormat="1">
      <c r="A140" s="13"/>
      <c r="B140" s="236"/>
      <c r="C140" s="237"/>
      <c r="D140" s="226" t="s">
        <v>154</v>
      </c>
      <c r="E140" s="238" t="s">
        <v>1</v>
      </c>
      <c r="F140" s="239" t="s">
        <v>156</v>
      </c>
      <c r="G140" s="237"/>
      <c r="H140" s="240">
        <v>1572.056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154</v>
      </c>
      <c r="AU140" s="246" t="s">
        <v>82</v>
      </c>
      <c r="AV140" s="13" t="s">
        <v>139</v>
      </c>
      <c r="AW140" s="13" t="s">
        <v>31</v>
      </c>
      <c r="AX140" s="13" t="s">
        <v>82</v>
      </c>
      <c r="AY140" s="246" t="s">
        <v>134</v>
      </c>
    </row>
    <row r="141" s="2" customFormat="1" ht="16.5" customHeight="1">
      <c r="A141" s="39"/>
      <c r="B141" s="40"/>
      <c r="C141" s="211" t="s">
        <v>173</v>
      </c>
      <c r="D141" s="211" t="s">
        <v>135</v>
      </c>
      <c r="E141" s="212" t="s">
        <v>174</v>
      </c>
      <c r="F141" s="213" t="s">
        <v>175</v>
      </c>
      <c r="G141" s="214" t="s">
        <v>138</v>
      </c>
      <c r="H141" s="215">
        <v>1572.056</v>
      </c>
      <c r="I141" s="216"/>
      <c r="J141" s="217">
        <f>ROUND(I141*H141,2)</f>
        <v>0</v>
      </c>
      <c r="K141" s="213" t="s">
        <v>1</v>
      </c>
      <c r="L141" s="45"/>
      <c r="M141" s="218" t="s">
        <v>1</v>
      </c>
      <c r="N141" s="219" t="s">
        <v>39</v>
      </c>
      <c r="O141" s="9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2" t="s">
        <v>139</v>
      </c>
      <c r="AT141" s="222" t="s">
        <v>135</v>
      </c>
      <c r="AU141" s="222" t="s">
        <v>82</v>
      </c>
      <c r="AY141" s="18" t="s">
        <v>134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82</v>
      </c>
      <c r="BK141" s="223">
        <f>ROUND(I141*H141,2)</f>
        <v>0</v>
      </c>
      <c r="BL141" s="18" t="s">
        <v>139</v>
      </c>
      <c r="BM141" s="222" t="s">
        <v>176</v>
      </c>
    </row>
    <row r="142" s="2" customFormat="1" ht="16.5" customHeight="1">
      <c r="A142" s="39"/>
      <c r="B142" s="40"/>
      <c r="C142" s="211" t="s">
        <v>153</v>
      </c>
      <c r="D142" s="211" t="s">
        <v>135</v>
      </c>
      <c r="E142" s="212" t="s">
        <v>177</v>
      </c>
      <c r="F142" s="213" t="s">
        <v>178</v>
      </c>
      <c r="G142" s="214" t="s">
        <v>179</v>
      </c>
      <c r="H142" s="215">
        <v>184.53200000000001</v>
      </c>
      <c r="I142" s="216"/>
      <c r="J142" s="217">
        <f>ROUND(I142*H142,2)</f>
        <v>0</v>
      </c>
      <c r="K142" s="213" t="s">
        <v>1</v>
      </c>
      <c r="L142" s="45"/>
      <c r="M142" s="218" t="s">
        <v>1</v>
      </c>
      <c r="N142" s="219" t="s">
        <v>39</v>
      </c>
      <c r="O142" s="9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2" t="s">
        <v>139</v>
      </c>
      <c r="AT142" s="222" t="s">
        <v>135</v>
      </c>
      <c r="AU142" s="222" t="s">
        <v>82</v>
      </c>
      <c r="AY142" s="18" t="s">
        <v>134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8" t="s">
        <v>82</v>
      </c>
      <c r="BK142" s="223">
        <f>ROUND(I142*H142,2)</f>
        <v>0</v>
      </c>
      <c r="BL142" s="18" t="s">
        <v>139</v>
      </c>
      <c r="BM142" s="222" t="s">
        <v>180</v>
      </c>
    </row>
    <row r="143" s="12" customFormat="1">
      <c r="A143" s="12"/>
      <c r="B143" s="224"/>
      <c r="C143" s="225"/>
      <c r="D143" s="226" t="s">
        <v>154</v>
      </c>
      <c r="E143" s="227" t="s">
        <v>1</v>
      </c>
      <c r="F143" s="228" t="s">
        <v>181</v>
      </c>
      <c r="G143" s="225"/>
      <c r="H143" s="229">
        <v>184.53200000000001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5" t="s">
        <v>154</v>
      </c>
      <c r="AU143" s="235" t="s">
        <v>82</v>
      </c>
      <c r="AV143" s="12" t="s">
        <v>84</v>
      </c>
      <c r="AW143" s="12" t="s">
        <v>31</v>
      </c>
      <c r="AX143" s="12" t="s">
        <v>74</v>
      </c>
      <c r="AY143" s="235" t="s">
        <v>134</v>
      </c>
    </row>
    <row r="144" s="13" customFormat="1">
      <c r="A144" s="13"/>
      <c r="B144" s="236"/>
      <c r="C144" s="237"/>
      <c r="D144" s="226" t="s">
        <v>154</v>
      </c>
      <c r="E144" s="238" t="s">
        <v>1</v>
      </c>
      <c r="F144" s="239" t="s">
        <v>156</v>
      </c>
      <c r="G144" s="237"/>
      <c r="H144" s="240">
        <v>184.53200000000001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154</v>
      </c>
      <c r="AU144" s="246" t="s">
        <v>82</v>
      </c>
      <c r="AV144" s="13" t="s">
        <v>139</v>
      </c>
      <c r="AW144" s="13" t="s">
        <v>31</v>
      </c>
      <c r="AX144" s="13" t="s">
        <v>82</v>
      </c>
      <c r="AY144" s="246" t="s">
        <v>134</v>
      </c>
    </row>
    <row r="145" s="2" customFormat="1" ht="16.5" customHeight="1">
      <c r="A145" s="39"/>
      <c r="B145" s="40"/>
      <c r="C145" s="211" t="s">
        <v>182</v>
      </c>
      <c r="D145" s="211" t="s">
        <v>135</v>
      </c>
      <c r="E145" s="212" t="s">
        <v>183</v>
      </c>
      <c r="F145" s="213" t="s">
        <v>184</v>
      </c>
      <c r="G145" s="214" t="s">
        <v>145</v>
      </c>
      <c r="H145" s="215">
        <v>2</v>
      </c>
      <c r="I145" s="216"/>
      <c r="J145" s="217">
        <f>ROUND(I145*H145,2)</f>
        <v>0</v>
      </c>
      <c r="K145" s="213" t="s">
        <v>1</v>
      </c>
      <c r="L145" s="45"/>
      <c r="M145" s="218" t="s">
        <v>1</v>
      </c>
      <c r="N145" s="219" t="s">
        <v>39</v>
      </c>
      <c r="O145" s="9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2" t="s">
        <v>139</v>
      </c>
      <c r="AT145" s="222" t="s">
        <v>135</v>
      </c>
      <c r="AU145" s="222" t="s">
        <v>82</v>
      </c>
      <c r="AY145" s="18" t="s">
        <v>134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82</v>
      </c>
      <c r="BK145" s="223">
        <f>ROUND(I145*H145,2)</f>
        <v>0</v>
      </c>
      <c r="BL145" s="18" t="s">
        <v>139</v>
      </c>
      <c r="BM145" s="222" t="s">
        <v>185</v>
      </c>
    </row>
    <row r="146" s="11" customFormat="1" ht="25.92" customHeight="1">
      <c r="A146" s="11"/>
      <c r="B146" s="197"/>
      <c r="C146" s="198"/>
      <c r="D146" s="199" t="s">
        <v>73</v>
      </c>
      <c r="E146" s="200" t="s">
        <v>186</v>
      </c>
      <c r="F146" s="200" t="s">
        <v>187</v>
      </c>
      <c r="G146" s="198"/>
      <c r="H146" s="198"/>
      <c r="I146" s="201"/>
      <c r="J146" s="202">
        <f>BK146</f>
        <v>0</v>
      </c>
      <c r="K146" s="198"/>
      <c r="L146" s="203"/>
      <c r="M146" s="204"/>
      <c r="N146" s="205"/>
      <c r="O146" s="205"/>
      <c r="P146" s="206">
        <f>P147</f>
        <v>0</v>
      </c>
      <c r="Q146" s="205"/>
      <c r="R146" s="206">
        <f>R147</f>
        <v>0</v>
      </c>
      <c r="S146" s="205"/>
      <c r="T146" s="207">
        <f>T147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8" t="s">
        <v>82</v>
      </c>
      <c r="AT146" s="209" t="s">
        <v>73</v>
      </c>
      <c r="AU146" s="209" t="s">
        <v>74</v>
      </c>
      <c r="AY146" s="208" t="s">
        <v>134</v>
      </c>
      <c r="BK146" s="210">
        <f>BK147</f>
        <v>0</v>
      </c>
    </row>
    <row r="147" s="2" customFormat="1" ht="16.5" customHeight="1">
      <c r="A147" s="39"/>
      <c r="B147" s="40"/>
      <c r="C147" s="211" t="s">
        <v>8</v>
      </c>
      <c r="D147" s="211" t="s">
        <v>135</v>
      </c>
      <c r="E147" s="212" t="s">
        <v>188</v>
      </c>
      <c r="F147" s="213" t="s">
        <v>189</v>
      </c>
      <c r="G147" s="214" t="s">
        <v>145</v>
      </c>
      <c r="H147" s="215">
        <v>14</v>
      </c>
      <c r="I147" s="216"/>
      <c r="J147" s="217">
        <f>ROUND(I147*H147,2)</f>
        <v>0</v>
      </c>
      <c r="K147" s="213" t="s">
        <v>1</v>
      </c>
      <c r="L147" s="45"/>
      <c r="M147" s="218" t="s">
        <v>1</v>
      </c>
      <c r="N147" s="219" t="s">
        <v>39</v>
      </c>
      <c r="O147" s="9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2" t="s">
        <v>139</v>
      </c>
      <c r="AT147" s="222" t="s">
        <v>135</v>
      </c>
      <c r="AU147" s="222" t="s">
        <v>82</v>
      </c>
      <c r="AY147" s="18" t="s">
        <v>134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8" t="s">
        <v>82</v>
      </c>
      <c r="BK147" s="223">
        <f>ROUND(I147*H147,2)</f>
        <v>0</v>
      </c>
      <c r="BL147" s="18" t="s">
        <v>139</v>
      </c>
      <c r="BM147" s="222" t="s">
        <v>190</v>
      </c>
    </row>
    <row r="148" s="11" customFormat="1" ht="25.92" customHeight="1">
      <c r="A148" s="11"/>
      <c r="B148" s="197"/>
      <c r="C148" s="198"/>
      <c r="D148" s="199" t="s">
        <v>73</v>
      </c>
      <c r="E148" s="200" t="s">
        <v>191</v>
      </c>
      <c r="F148" s="200" t="s">
        <v>192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SUM(P149:P158)</f>
        <v>0</v>
      </c>
      <c r="Q148" s="205"/>
      <c r="R148" s="206">
        <f>SUM(R149:R158)</f>
        <v>0</v>
      </c>
      <c r="S148" s="205"/>
      <c r="T148" s="207">
        <f>SUM(T149:T158)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8" t="s">
        <v>82</v>
      </c>
      <c r="AT148" s="209" t="s">
        <v>73</v>
      </c>
      <c r="AU148" s="209" t="s">
        <v>74</v>
      </c>
      <c r="AY148" s="208" t="s">
        <v>134</v>
      </c>
      <c r="BK148" s="210">
        <f>SUM(BK149:BK158)</f>
        <v>0</v>
      </c>
    </row>
    <row r="149" s="2" customFormat="1" ht="16.5" customHeight="1">
      <c r="A149" s="39"/>
      <c r="B149" s="40"/>
      <c r="C149" s="211" t="s">
        <v>193</v>
      </c>
      <c r="D149" s="211" t="s">
        <v>135</v>
      </c>
      <c r="E149" s="212" t="s">
        <v>194</v>
      </c>
      <c r="F149" s="213" t="s">
        <v>195</v>
      </c>
      <c r="G149" s="214" t="s">
        <v>196</v>
      </c>
      <c r="H149" s="215">
        <v>1385.5709999999999</v>
      </c>
      <c r="I149" s="216"/>
      <c r="J149" s="217">
        <f>ROUND(I149*H149,2)</f>
        <v>0</v>
      </c>
      <c r="K149" s="213" t="s">
        <v>1</v>
      </c>
      <c r="L149" s="45"/>
      <c r="M149" s="218" t="s">
        <v>1</v>
      </c>
      <c r="N149" s="219" t="s">
        <v>39</v>
      </c>
      <c r="O149" s="9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2" t="s">
        <v>139</v>
      </c>
      <c r="AT149" s="222" t="s">
        <v>135</v>
      </c>
      <c r="AU149" s="222" t="s">
        <v>82</v>
      </c>
      <c r="AY149" s="18" t="s">
        <v>134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82</v>
      </c>
      <c r="BK149" s="223">
        <f>ROUND(I149*H149,2)</f>
        <v>0</v>
      </c>
      <c r="BL149" s="18" t="s">
        <v>139</v>
      </c>
      <c r="BM149" s="222" t="s">
        <v>197</v>
      </c>
    </row>
    <row r="150" s="12" customFormat="1">
      <c r="A150" s="12"/>
      <c r="B150" s="224"/>
      <c r="C150" s="225"/>
      <c r="D150" s="226" t="s">
        <v>154</v>
      </c>
      <c r="E150" s="227" t="s">
        <v>1</v>
      </c>
      <c r="F150" s="228" t="s">
        <v>198</v>
      </c>
      <c r="G150" s="225"/>
      <c r="H150" s="229">
        <v>1385.5709999999999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5" t="s">
        <v>154</v>
      </c>
      <c r="AU150" s="235" t="s">
        <v>82</v>
      </c>
      <c r="AV150" s="12" t="s">
        <v>84</v>
      </c>
      <c r="AW150" s="12" t="s">
        <v>31</v>
      </c>
      <c r="AX150" s="12" t="s">
        <v>74</v>
      </c>
      <c r="AY150" s="235" t="s">
        <v>134</v>
      </c>
    </row>
    <row r="151" s="13" customFormat="1">
      <c r="A151" s="13"/>
      <c r="B151" s="236"/>
      <c r="C151" s="237"/>
      <c r="D151" s="226" t="s">
        <v>154</v>
      </c>
      <c r="E151" s="238" t="s">
        <v>1</v>
      </c>
      <c r="F151" s="239" t="s">
        <v>156</v>
      </c>
      <c r="G151" s="237"/>
      <c r="H151" s="240">
        <v>1385.5709999999999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154</v>
      </c>
      <c r="AU151" s="246" t="s">
        <v>82</v>
      </c>
      <c r="AV151" s="13" t="s">
        <v>139</v>
      </c>
      <c r="AW151" s="13" t="s">
        <v>31</v>
      </c>
      <c r="AX151" s="13" t="s">
        <v>82</v>
      </c>
      <c r="AY151" s="246" t="s">
        <v>134</v>
      </c>
    </row>
    <row r="152" s="2" customFormat="1" ht="16.5" customHeight="1">
      <c r="A152" s="39"/>
      <c r="B152" s="40"/>
      <c r="C152" s="211" t="s">
        <v>163</v>
      </c>
      <c r="D152" s="211" t="s">
        <v>135</v>
      </c>
      <c r="E152" s="212" t="s">
        <v>199</v>
      </c>
      <c r="F152" s="213" t="s">
        <v>200</v>
      </c>
      <c r="G152" s="214" t="s">
        <v>196</v>
      </c>
      <c r="H152" s="215">
        <v>765.21799999999996</v>
      </c>
      <c r="I152" s="216"/>
      <c r="J152" s="217">
        <f>ROUND(I152*H152,2)</f>
        <v>0</v>
      </c>
      <c r="K152" s="213" t="s">
        <v>1</v>
      </c>
      <c r="L152" s="45"/>
      <c r="M152" s="218" t="s">
        <v>1</v>
      </c>
      <c r="N152" s="219" t="s">
        <v>39</v>
      </c>
      <c r="O152" s="9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139</v>
      </c>
      <c r="AT152" s="222" t="s">
        <v>135</v>
      </c>
      <c r="AU152" s="222" t="s">
        <v>82</v>
      </c>
      <c r="AY152" s="18" t="s">
        <v>134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82</v>
      </c>
      <c r="BK152" s="223">
        <f>ROUND(I152*H152,2)</f>
        <v>0</v>
      </c>
      <c r="BL152" s="18" t="s">
        <v>139</v>
      </c>
      <c r="BM152" s="222" t="s">
        <v>201</v>
      </c>
    </row>
    <row r="153" s="12" customFormat="1">
      <c r="A153" s="12"/>
      <c r="B153" s="224"/>
      <c r="C153" s="225"/>
      <c r="D153" s="226" t="s">
        <v>154</v>
      </c>
      <c r="E153" s="227" t="s">
        <v>1</v>
      </c>
      <c r="F153" s="228" t="s">
        <v>202</v>
      </c>
      <c r="G153" s="225"/>
      <c r="H153" s="229">
        <v>765.21799999999996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5" t="s">
        <v>154</v>
      </c>
      <c r="AU153" s="235" t="s">
        <v>82</v>
      </c>
      <c r="AV153" s="12" t="s">
        <v>84</v>
      </c>
      <c r="AW153" s="12" t="s">
        <v>31</v>
      </c>
      <c r="AX153" s="12" t="s">
        <v>74</v>
      </c>
      <c r="AY153" s="235" t="s">
        <v>134</v>
      </c>
    </row>
    <row r="154" s="13" customFormat="1">
      <c r="A154" s="13"/>
      <c r="B154" s="236"/>
      <c r="C154" s="237"/>
      <c r="D154" s="226" t="s">
        <v>154</v>
      </c>
      <c r="E154" s="238" t="s">
        <v>1</v>
      </c>
      <c r="F154" s="239" t="s">
        <v>156</v>
      </c>
      <c r="G154" s="237"/>
      <c r="H154" s="240">
        <v>765.21799999999996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154</v>
      </c>
      <c r="AU154" s="246" t="s">
        <v>82</v>
      </c>
      <c r="AV154" s="13" t="s">
        <v>139</v>
      </c>
      <c r="AW154" s="13" t="s">
        <v>31</v>
      </c>
      <c r="AX154" s="13" t="s">
        <v>82</v>
      </c>
      <c r="AY154" s="246" t="s">
        <v>134</v>
      </c>
    </row>
    <row r="155" s="2" customFormat="1" ht="16.5" customHeight="1">
      <c r="A155" s="39"/>
      <c r="B155" s="40"/>
      <c r="C155" s="211" t="s">
        <v>203</v>
      </c>
      <c r="D155" s="211" t="s">
        <v>135</v>
      </c>
      <c r="E155" s="212" t="s">
        <v>204</v>
      </c>
      <c r="F155" s="213" t="s">
        <v>205</v>
      </c>
      <c r="G155" s="214" t="s">
        <v>196</v>
      </c>
      <c r="H155" s="215">
        <v>207.511</v>
      </c>
      <c r="I155" s="216"/>
      <c r="J155" s="217">
        <f>ROUND(I155*H155,2)</f>
        <v>0</v>
      </c>
      <c r="K155" s="213" t="s">
        <v>1</v>
      </c>
      <c r="L155" s="45"/>
      <c r="M155" s="218" t="s">
        <v>1</v>
      </c>
      <c r="N155" s="219" t="s">
        <v>39</v>
      </c>
      <c r="O155" s="9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2" t="s">
        <v>139</v>
      </c>
      <c r="AT155" s="222" t="s">
        <v>135</v>
      </c>
      <c r="AU155" s="222" t="s">
        <v>82</v>
      </c>
      <c r="AY155" s="18" t="s">
        <v>134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8" t="s">
        <v>82</v>
      </c>
      <c r="BK155" s="223">
        <f>ROUND(I155*H155,2)</f>
        <v>0</v>
      </c>
      <c r="BL155" s="18" t="s">
        <v>139</v>
      </c>
      <c r="BM155" s="222" t="s">
        <v>206</v>
      </c>
    </row>
    <row r="156" s="2" customFormat="1" ht="16.5" customHeight="1">
      <c r="A156" s="39"/>
      <c r="B156" s="40"/>
      <c r="C156" s="211" t="s">
        <v>168</v>
      </c>
      <c r="D156" s="211" t="s">
        <v>135</v>
      </c>
      <c r="E156" s="212" t="s">
        <v>207</v>
      </c>
      <c r="F156" s="213" t="s">
        <v>208</v>
      </c>
      <c r="G156" s="214" t="s">
        <v>196</v>
      </c>
      <c r="H156" s="215">
        <v>2358.3009999999999</v>
      </c>
      <c r="I156" s="216"/>
      <c r="J156" s="217">
        <f>ROUND(I156*H156,2)</f>
        <v>0</v>
      </c>
      <c r="K156" s="213" t="s">
        <v>1</v>
      </c>
      <c r="L156" s="45"/>
      <c r="M156" s="218" t="s">
        <v>1</v>
      </c>
      <c r="N156" s="219" t="s">
        <v>39</v>
      </c>
      <c r="O156" s="9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139</v>
      </c>
      <c r="AT156" s="222" t="s">
        <v>135</v>
      </c>
      <c r="AU156" s="222" t="s">
        <v>82</v>
      </c>
      <c r="AY156" s="18" t="s">
        <v>134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82</v>
      </c>
      <c r="BK156" s="223">
        <f>ROUND(I156*H156,2)</f>
        <v>0</v>
      </c>
      <c r="BL156" s="18" t="s">
        <v>139</v>
      </c>
      <c r="BM156" s="222" t="s">
        <v>209</v>
      </c>
    </row>
    <row r="157" s="2" customFormat="1" ht="16.5" customHeight="1">
      <c r="A157" s="39"/>
      <c r="B157" s="40"/>
      <c r="C157" s="211" t="s">
        <v>210</v>
      </c>
      <c r="D157" s="211" t="s">
        <v>135</v>
      </c>
      <c r="E157" s="212" t="s">
        <v>211</v>
      </c>
      <c r="F157" s="213" t="s">
        <v>212</v>
      </c>
      <c r="G157" s="214" t="s">
        <v>196</v>
      </c>
      <c r="H157" s="215">
        <v>91973.720000000001</v>
      </c>
      <c r="I157" s="216"/>
      <c r="J157" s="217">
        <f>ROUND(I157*H157,2)</f>
        <v>0</v>
      </c>
      <c r="K157" s="213" t="s">
        <v>1</v>
      </c>
      <c r="L157" s="45"/>
      <c r="M157" s="218" t="s">
        <v>1</v>
      </c>
      <c r="N157" s="219" t="s">
        <v>39</v>
      </c>
      <c r="O157" s="9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2" t="s">
        <v>139</v>
      </c>
      <c r="AT157" s="222" t="s">
        <v>135</v>
      </c>
      <c r="AU157" s="222" t="s">
        <v>82</v>
      </c>
      <c r="AY157" s="18" t="s">
        <v>134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8" t="s">
        <v>82</v>
      </c>
      <c r="BK157" s="223">
        <f>ROUND(I157*H157,2)</f>
        <v>0</v>
      </c>
      <c r="BL157" s="18" t="s">
        <v>139</v>
      </c>
      <c r="BM157" s="222" t="s">
        <v>213</v>
      </c>
    </row>
    <row r="158" s="2" customFormat="1" ht="16.5" customHeight="1">
      <c r="A158" s="39"/>
      <c r="B158" s="40"/>
      <c r="C158" s="211" t="s">
        <v>176</v>
      </c>
      <c r="D158" s="211" t="s">
        <v>135</v>
      </c>
      <c r="E158" s="212" t="s">
        <v>214</v>
      </c>
      <c r="F158" s="213" t="s">
        <v>215</v>
      </c>
      <c r="G158" s="214" t="s">
        <v>196</v>
      </c>
      <c r="H158" s="215">
        <v>2358.3009999999999</v>
      </c>
      <c r="I158" s="216"/>
      <c r="J158" s="217">
        <f>ROUND(I158*H158,2)</f>
        <v>0</v>
      </c>
      <c r="K158" s="213" t="s">
        <v>1</v>
      </c>
      <c r="L158" s="45"/>
      <c r="M158" s="247" t="s">
        <v>1</v>
      </c>
      <c r="N158" s="248" t="s">
        <v>39</v>
      </c>
      <c r="O158" s="249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2" t="s">
        <v>139</v>
      </c>
      <c r="AT158" s="222" t="s">
        <v>135</v>
      </c>
      <c r="AU158" s="222" t="s">
        <v>82</v>
      </c>
      <c r="AY158" s="18" t="s">
        <v>134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82</v>
      </c>
      <c r="BK158" s="223">
        <f>ROUND(I158*H158,2)</f>
        <v>0</v>
      </c>
      <c r="BL158" s="18" t="s">
        <v>139</v>
      </c>
      <c r="BM158" s="222" t="s">
        <v>216</v>
      </c>
    </row>
    <row r="159" s="2" customFormat="1" ht="6.96" customHeight="1">
      <c r="A159" s="39"/>
      <c r="B159" s="67"/>
      <c r="C159" s="68"/>
      <c r="D159" s="68"/>
      <c r="E159" s="68"/>
      <c r="F159" s="68"/>
      <c r="G159" s="68"/>
      <c r="H159" s="68"/>
      <c r="I159" s="68"/>
      <c r="J159" s="68"/>
      <c r="K159" s="68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7YAlyas2QGVup2fvCguvhBzRXDw1re3yW6zNuqTUnhVvwHszKHO2EkfJTHPo7W1g57BpNGcGzOt5evGDcD/8Zg==" hashValue="LiEeRn8sL9WcYJL+TzSJLCQvEGxUe0dgV+znJXCJJR845vXpO5vp3523bJiIxIUvYm3tKfceC1D1duhNWhTuaw==" algorithmName="SHA-512" password="CC35"/>
  <autoFilter ref="C118:K15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ROUND((SUM(BE119:BE126)),  2)</f>
        <v>0</v>
      </c>
      <c r="G33" s="39"/>
      <c r="H33" s="39"/>
      <c r="I33" s="156">
        <v>0.20999999999999999</v>
      </c>
      <c r="J33" s="155">
        <f>ROUND(((SUM(BE119:BE126))*I33),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ROUND((SUM(BF119:BF126)),  2)</f>
        <v>0</v>
      </c>
      <c r="G34" s="39"/>
      <c r="H34" s="39"/>
      <c r="I34" s="156">
        <v>0.12</v>
      </c>
      <c r="J34" s="155">
        <f>ROUND(((SUM(BF119:BF126))*I34),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ROUND((SUM(BG119:BG126)),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ROUND((SUM(BH119:BH126)),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ROUND((SUM(BI119:BI126)),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001.2 - Příprava stavby -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218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219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220</v>
      </c>
      <c r="E99" s="183"/>
      <c r="F99" s="183"/>
      <c r="G99" s="183"/>
      <c r="H99" s="183"/>
      <c r="I99" s="183"/>
      <c r="J99" s="184">
        <f>J125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Stezka pro chodce a cyklisty kolem ZŠ Jablunkov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001.2 - Příprava stavby - neuznatelné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25. 4. 2025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30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32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0" customFormat="1" ht="29.28" customHeight="1">
      <c r="A118" s="186"/>
      <c r="B118" s="187"/>
      <c r="C118" s="188" t="s">
        <v>121</v>
      </c>
      <c r="D118" s="189" t="s">
        <v>59</v>
      </c>
      <c r="E118" s="189" t="s">
        <v>55</v>
      </c>
      <c r="F118" s="189" t="s">
        <v>56</v>
      </c>
      <c r="G118" s="189" t="s">
        <v>122</v>
      </c>
      <c r="H118" s="189" t="s">
        <v>123</v>
      </c>
      <c r="I118" s="189" t="s">
        <v>124</v>
      </c>
      <c r="J118" s="189" t="s">
        <v>114</v>
      </c>
      <c r="K118" s="190" t="s">
        <v>125</v>
      </c>
      <c r="L118" s="191"/>
      <c r="M118" s="101" t="s">
        <v>1</v>
      </c>
      <c r="N118" s="102" t="s">
        <v>38</v>
      </c>
      <c r="O118" s="102" t="s">
        <v>126</v>
      </c>
      <c r="P118" s="102" t="s">
        <v>127</v>
      </c>
      <c r="Q118" s="102" t="s">
        <v>128</v>
      </c>
      <c r="R118" s="102" t="s">
        <v>129</v>
      </c>
      <c r="S118" s="102" t="s">
        <v>130</v>
      </c>
      <c r="T118" s="103" t="s">
        <v>131</v>
      </c>
      <c r="U118" s="186"/>
      <c r="V118" s="186"/>
      <c r="W118" s="186"/>
      <c r="X118" s="186"/>
      <c r="Y118" s="186"/>
      <c r="Z118" s="186"/>
      <c r="AA118" s="186"/>
      <c r="AB118" s="186"/>
      <c r="AC118" s="186"/>
      <c r="AD118" s="186"/>
      <c r="AE118" s="186"/>
    </row>
    <row r="119" s="2" customFormat="1" ht="22.8" customHeight="1">
      <c r="A119" s="39"/>
      <c r="B119" s="40"/>
      <c r="C119" s="108" t="s">
        <v>132</v>
      </c>
      <c r="D119" s="41"/>
      <c r="E119" s="41"/>
      <c r="F119" s="41"/>
      <c r="G119" s="41"/>
      <c r="H119" s="41"/>
      <c r="I119" s="41"/>
      <c r="J119" s="192">
        <f>BK119</f>
        <v>0</v>
      </c>
      <c r="K119" s="41"/>
      <c r="L119" s="45"/>
      <c r="M119" s="104"/>
      <c r="N119" s="193"/>
      <c r="O119" s="105"/>
      <c r="P119" s="194">
        <f>P120+P123+P125</f>
        <v>0</v>
      </c>
      <c r="Q119" s="105"/>
      <c r="R119" s="194">
        <f>R120+R123+R125</f>
        <v>0</v>
      </c>
      <c r="S119" s="105"/>
      <c r="T119" s="195">
        <f>T120+T123+T125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73</v>
      </c>
      <c r="AU119" s="18" t="s">
        <v>116</v>
      </c>
      <c r="BK119" s="196">
        <f>BK120+BK123+BK125</f>
        <v>0</v>
      </c>
    </row>
    <row r="120" s="11" customFormat="1" ht="25.92" customHeight="1">
      <c r="A120" s="11"/>
      <c r="B120" s="197"/>
      <c r="C120" s="198"/>
      <c r="D120" s="199" t="s">
        <v>73</v>
      </c>
      <c r="E120" s="200" t="s">
        <v>221</v>
      </c>
      <c r="F120" s="200" t="s">
        <v>222</v>
      </c>
      <c r="G120" s="198"/>
      <c r="H120" s="198"/>
      <c r="I120" s="201"/>
      <c r="J120" s="202">
        <f>BK120</f>
        <v>0</v>
      </c>
      <c r="K120" s="198"/>
      <c r="L120" s="203"/>
      <c r="M120" s="204"/>
      <c r="N120" s="205"/>
      <c r="O120" s="205"/>
      <c r="P120" s="206">
        <f>SUM(P121:P122)</f>
        <v>0</v>
      </c>
      <c r="Q120" s="205"/>
      <c r="R120" s="206">
        <f>SUM(R121:R122)</f>
        <v>0</v>
      </c>
      <c r="S120" s="205"/>
      <c r="T120" s="207">
        <f>SUM(T121:T122)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8" t="s">
        <v>82</v>
      </c>
      <c r="AT120" s="209" t="s">
        <v>73</v>
      </c>
      <c r="AU120" s="209" t="s">
        <v>74</v>
      </c>
      <c r="AY120" s="208" t="s">
        <v>134</v>
      </c>
      <c r="BK120" s="210">
        <f>SUM(BK121:BK122)</f>
        <v>0</v>
      </c>
    </row>
    <row r="121" s="2" customFormat="1" ht="16.5" customHeight="1">
      <c r="A121" s="39"/>
      <c r="B121" s="40"/>
      <c r="C121" s="211" t="s">
        <v>74</v>
      </c>
      <c r="D121" s="211" t="s">
        <v>135</v>
      </c>
      <c r="E121" s="212" t="s">
        <v>223</v>
      </c>
      <c r="F121" s="213" t="s">
        <v>224</v>
      </c>
      <c r="G121" s="214" t="s">
        <v>145</v>
      </c>
      <c r="H121" s="215">
        <v>2</v>
      </c>
      <c r="I121" s="216"/>
      <c r="J121" s="217">
        <f>ROUND(I121*H121,2)</f>
        <v>0</v>
      </c>
      <c r="K121" s="213" t="s">
        <v>1</v>
      </c>
      <c r="L121" s="45"/>
      <c r="M121" s="218" t="s">
        <v>1</v>
      </c>
      <c r="N121" s="219" t="s">
        <v>39</v>
      </c>
      <c r="O121" s="9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139</v>
      </c>
      <c r="AT121" s="222" t="s">
        <v>135</v>
      </c>
      <c r="AU121" s="222" t="s">
        <v>82</v>
      </c>
      <c r="AY121" s="18" t="s">
        <v>134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82</v>
      </c>
      <c r="BK121" s="223">
        <f>ROUND(I121*H121,2)</f>
        <v>0</v>
      </c>
      <c r="BL121" s="18" t="s">
        <v>139</v>
      </c>
      <c r="BM121" s="222" t="s">
        <v>84</v>
      </c>
    </row>
    <row r="122" s="2" customFormat="1" ht="16.5" customHeight="1">
      <c r="A122" s="39"/>
      <c r="B122" s="40"/>
      <c r="C122" s="211" t="s">
        <v>74</v>
      </c>
      <c r="D122" s="211" t="s">
        <v>135</v>
      </c>
      <c r="E122" s="212" t="s">
        <v>225</v>
      </c>
      <c r="F122" s="213" t="s">
        <v>226</v>
      </c>
      <c r="G122" s="214" t="s">
        <v>145</v>
      </c>
      <c r="H122" s="215">
        <v>2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39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139</v>
      </c>
      <c r="AT122" s="222" t="s">
        <v>135</v>
      </c>
      <c r="AU122" s="222" t="s">
        <v>82</v>
      </c>
      <c r="AY122" s="18" t="s">
        <v>134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82</v>
      </c>
      <c r="BK122" s="223">
        <f>ROUND(I122*H122,2)</f>
        <v>0</v>
      </c>
      <c r="BL122" s="18" t="s">
        <v>139</v>
      </c>
      <c r="BM122" s="222" t="s">
        <v>139</v>
      </c>
    </row>
    <row r="123" s="11" customFormat="1" ht="25.92" customHeight="1">
      <c r="A123" s="11"/>
      <c r="B123" s="197"/>
      <c r="C123" s="198"/>
      <c r="D123" s="199" t="s">
        <v>73</v>
      </c>
      <c r="E123" s="200" t="s">
        <v>227</v>
      </c>
      <c r="F123" s="200" t="s">
        <v>228</v>
      </c>
      <c r="G123" s="198"/>
      <c r="H123" s="198"/>
      <c r="I123" s="201"/>
      <c r="J123" s="202">
        <f>BK123</f>
        <v>0</v>
      </c>
      <c r="K123" s="198"/>
      <c r="L123" s="203"/>
      <c r="M123" s="204"/>
      <c r="N123" s="205"/>
      <c r="O123" s="205"/>
      <c r="P123" s="206">
        <f>P124</f>
        <v>0</v>
      </c>
      <c r="Q123" s="205"/>
      <c r="R123" s="206">
        <f>R124</f>
        <v>0</v>
      </c>
      <c r="S123" s="205"/>
      <c r="T123" s="207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8" t="s">
        <v>82</v>
      </c>
      <c r="AT123" s="209" t="s">
        <v>73</v>
      </c>
      <c r="AU123" s="209" t="s">
        <v>74</v>
      </c>
      <c r="AY123" s="208" t="s">
        <v>134</v>
      </c>
      <c r="BK123" s="210">
        <f>BK124</f>
        <v>0</v>
      </c>
    </row>
    <row r="124" s="2" customFormat="1" ht="16.5" customHeight="1">
      <c r="A124" s="39"/>
      <c r="B124" s="40"/>
      <c r="C124" s="211" t="s">
        <v>74</v>
      </c>
      <c r="D124" s="211" t="s">
        <v>135</v>
      </c>
      <c r="E124" s="212" t="s">
        <v>229</v>
      </c>
      <c r="F124" s="213" t="s">
        <v>230</v>
      </c>
      <c r="G124" s="214" t="s">
        <v>145</v>
      </c>
      <c r="H124" s="215">
        <v>2</v>
      </c>
      <c r="I124" s="216"/>
      <c r="J124" s="217">
        <f>ROUND(I124*H124,2)</f>
        <v>0</v>
      </c>
      <c r="K124" s="213" t="s">
        <v>1</v>
      </c>
      <c r="L124" s="45"/>
      <c r="M124" s="218" t="s">
        <v>1</v>
      </c>
      <c r="N124" s="219" t="s">
        <v>39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139</v>
      </c>
      <c r="AT124" s="222" t="s">
        <v>135</v>
      </c>
      <c r="AU124" s="222" t="s">
        <v>82</v>
      </c>
      <c r="AY124" s="18" t="s">
        <v>134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82</v>
      </c>
      <c r="BK124" s="223">
        <f>ROUND(I124*H124,2)</f>
        <v>0</v>
      </c>
      <c r="BL124" s="18" t="s">
        <v>139</v>
      </c>
      <c r="BM124" s="222" t="s">
        <v>146</v>
      </c>
    </row>
    <row r="125" s="11" customFormat="1" ht="25.92" customHeight="1">
      <c r="A125" s="11"/>
      <c r="B125" s="197"/>
      <c r="C125" s="198"/>
      <c r="D125" s="199" t="s">
        <v>73</v>
      </c>
      <c r="E125" s="200" t="s">
        <v>231</v>
      </c>
      <c r="F125" s="200" t="s">
        <v>232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8" t="s">
        <v>82</v>
      </c>
      <c r="AT125" s="209" t="s">
        <v>73</v>
      </c>
      <c r="AU125" s="209" t="s">
        <v>74</v>
      </c>
      <c r="AY125" s="208" t="s">
        <v>134</v>
      </c>
      <c r="BK125" s="210">
        <f>BK126</f>
        <v>0</v>
      </c>
    </row>
    <row r="126" s="2" customFormat="1" ht="24.15" customHeight="1">
      <c r="A126" s="39"/>
      <c r="B126" s="40"/>
      <c r="C126" s="211" t="s">
        <v>74</v>
      </c>
      <c r="D126" s="211" t="s">
        <v>135</v>
      </c>
      <c r="E126" s="212" t="s">
        <v>233</v>
      </c>
      <c r="F126" s="213" t="s">
        <v>234</v>
      </c>
      <c r="G126" s="214" t="s">
        <v>196</v>
      </c>
      <c r="H126" s="215">
        <v>0.16300000000000001</v>
      </c>
      <c r="I126" s="216"/>
      <c r="J126" s="217">
        <f>ROUND(I126*H126,2)</f>
        <v>0</v>
      </c>
      <c r="K126" s="213" t="s">
        <v>1</v>
      </c>
      <c r="L126" s="45"/>
      <c r="M126" s="247" t="s">
        <v>1</v>
      </c>
      <c r="N126" s="248" t="s">
        <v>39</v>
      </c>
      <c r="O126" s="249"/>
      <c r="P126" s="250">
        <f>O126*H126</f>
        <v>0</v>
      </c>
      <c r="Q126" s="250">
        <v>0</v>
      </c>
      <c r="R126" s="250">
        <f>Q126*H126</f>
        <v>0</v>
      </c>
      <c r="S126" s="250">
        <v>0</v>
      </c>
      <c r="T126" s="25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139</v>
      </c>
      <c r="AT126" s="222" t="s">
        <v>135</v>
      </c>
      <c r="AU126" s="222" t="s">
        <v>82</v>
      </c>
      <c r="AY126" s="18" t="s">
        <v>134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82</v>
      </c>
      <c r="BK126" s="223">
        <f>ROUND(I126*H126,2)</f>
        <v>0</v>
      </c>
      <c r="BL126" s="18" t="s">
        <v>139</v>
      </c>
      <c r="BM126" s="222" t="s">
        <v>149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fgQiQ+/7JThcjMtDCB9V8wrFrTndOEo7adTUAp3eC9tD4e7QsL7i8p1tdxUBzwEt2eVCvaIas2OF2elUqG5JSg==" hashValue="3tozrq5WTsuSAeeyGtP6DCjEIXrvo8jgh5RfiGoRzKvQ1VDm+/8WaGFva4+W8oXYZKPCIqaj+B11fS6J5TywMg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ROUND((SUM(BE124:BE359)),  2)</f>
        <v>0</v>
      </c>
      <c r="G33" s="39"/>
      <c r="H33" s="39"/>
      <c r="I33" s="156">
        <v>0.20999999999999999</v>
      </c>
      <c r="J33" s="155">
        <f>ROUND(((SUM(BE124:BE359))*I33),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ROUND((SUM(BF124:BF359)),  2)</f>
        <v>0</v>
      </c>
      <c r="G34" s="39"/>
      <c r="H34" s="39"/>
      <c r="I34" s="156">
        <v>0.12</v>
      </c>
      <c r="J34" s="155">
        <f>ROUND(((SUM(BF124:BF359))*I34),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ROUND((SUM(BG124:BG359)),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ROUND((SUM(BH124:BH359)),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ROUND((SUM(BI124:BI359)),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101.1 - Stezka - uznatelné náklady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117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236</v>
      </c>
      <c r="E98" s="183"/>
      <c r="F98" s="183"/>
      <c r="G98" s="183"/>
      <c r="H98" s="183"/>
      <c r="I98" s="183"/>
      <c r="J98" s="184">
        <f>J171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237</v>
      </c>
      <c r="E99" s="183"/>
      <c r="F99" s="183"/>
      <c r="G99" s="183"/>
      <c r="H99" s="183"/>
      <c r="I99" s="183"/>
      <c r="J99" s="184">
        <f>J185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238</v>
      </c>
      <c r="E100" s="183"/>
      <c r="F100" s="183"/>
      <c r="G100" s="183"/>
      <c r="H100" s="183"/>
      <c r="I100" s="183"/>
      <c r="J100" s="184">
        <f>J192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239</v>
      </c>
      <c r="E101" s="183"/>
      <c r="F101" s="183"/>
      <c r="G101" s="183"/>
      <c r="H101" s="183"/>
      <c r="I101" s="183"/>
      <c r="J101" s="184">
        <f>J204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240</v>
      </c>
      <c r="E102" s="183"/>
      <c r="F102" s="183"/>
      <c r="G102" s="183"/>
      <c r="H102" s="183"/>
      <c r="I102" s="183"/>
      <c r="J102" s="184">
        <f>J298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241</v>
      </c>
      <c r="E103" s="183"/>
      <c r="F103" s="183"/>
      <c r="G103" s="183"/>
      <c r="H103" s="183"/>
      <c r="I103" s="183"/>
      <c r="J103" s="184">
        <f>J347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242</v>
      </c>
      <c r="E104" s="183"/>
      <c r="F104" s="183"/>
      <c r="G104" s="183"/>
      <c r="H104" s="183"/>
      <c r="I104" s="183"/>
      <c r="J104" s="184">
        <f>J350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Stezka pro chodce a cyklisty kolem ZŠ Jablunkov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 xml:space="preserve">SO 101.1 - Stezka - uznatelné náklady 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25. 4. 2025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30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32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0" customFormat="1" ht="29.28" customHeight="1">
      <c r="A123" s="186"/>
      <c r="B123" s="187"/>
      <c r="C123" s="188" t="s">
        <v>121</v>
      </c>
      <c r="D123" s="189" t="s">
        <v>59</v>
      </c>
      <c r="E123" s="189" t="s">
        <v>55</v>
      </c>
      <c r="F123" s="189" t="s">
        <v>56</v>
      </c>
      <c r="G123" s="189" t="s">
        <v>122</v>
      </c>
      <c r="H123" s="189" t="s">
        <v>123</v>
      </c>
      <c r="I123" s="189" t="s">
        <v>124</v>
      </c>
      <c r="J123" s="189" t="s">
        <v>114</v>
      </c>
      <c r="K123" s="190" t="s">
        <v>125</v>
      </c>
      <c r="L123" s="191"/>
      <c r="M123" s="101" t="s">
        <v>1</v>
      </c>
      <c r="N123" s="102" t="s">
        <v>38</v>
      </c>
      <c r="O123" s="102" t="s">
        <v>126</v>
      </c>
      <c r="P123" s="102" t="s">
        <v>127</v>
      </c>
      <c r="Q123" s="102" t="s">
        <v>128</v>
      </c>
      <c r="R123" s="102" t="s">
        <v>129</v>
      </c>
      <c r="S123" s="102" t="s">
        <v>130</v>
      </c>
      <c r="T123" s="103" t="s">
        <v>131</v>
      </c>
      <c r="U123" s="186"/>
      <c r="V123" s="186"/>
      <c r="W123" s="186"/>
      <c r="X123" s="186"/>
      <c r="Y123" s="186"/>
      <c r="Z123" s="186"/>
      <c r="AA123" s="186"/>
      <c r="AB123" s="186"/>
      <c r="AC123" s="186"/>
      <c r="AD123" s="186"/>
      <c r="AE123" s="186"/>
    </row>
    <row r="124" s="2" customFormat="1" ht="22.8" customHeight="1">
      <c r="A124" s="39"/>
      <c r="B124" s="40"/>
      <c r="C124" s="108" t="s">
        <v>132</v>
      </c>
      <c r="D124" s="41"/>
      <c r="E124" s="41"/>
      <c r="F124" s="41"/>
      <c r="G124" s="41"/>
      <c r="H124" s="41"/>
      <c r="I124" s="41"/>
      <c r="J124" s="192">
        <f>BK124</f>
        <v>0</v>
      </c>
      <c r="K124" s="41"/>
      <c r="L124" s="45"/>
      <c r="M124" s="104"/>
      <c r="N124" s="193"/>
      <c r="O124" s="105"/>
      <c r="P124" s="194">
        <f>P125+P171+P185+P192+P204+P298+P347+P350</f>
        <v>0</v>
      </c>
      <c r="Q124" s="105"/>
      <c r="R124" s="194">
        <f>R125+R171+R185+R192+R204+R298+R347+R350</f>
        <v>0</v>
      </c>
      <c r="S124" s="105"/>
      <c r="T124" s="195">
        <f>T125+T171+T185+T192+T204+T298+T347+T350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73</v>
      </c>
      <c r="AU124" s="18" t="s">
        <v>116</v>
      </c>
      <c r="BK124" s="196">
        <f>BK125+BK171+BK185+BK192+BK204+BK298+BK347+BK350</f>
        <v>0</v>
      </c>
    </row>
    <row r="125" s="11" customFormat="1" ht="25.92" customHeight="1">
      <c r="A125" s="11"/>
      <c r="B125" s="197"/>
      <c r="C125" s="198"/>
      <c r="D125" s="199" t="s">
        <v>73</v>
      </c>
      <c r="E125" s="200" t="s">
        <v>82</v>
      </c>
      <c r="F125" s="200" t="s">
        <v>133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SUM(P126:P170)</f>
        <v>0</v>
      </c>
      <c r="Q125" s="205"/>
      <c r="R125" s="206">
        <f>SUM(R126:R170)</f>
        <v>0</v>
      </c>
      <c r="S125" s="205"/>
      <c r="T125" s="207">
        <f>SUM(T126:T170)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8" t="s">
        <v>82</v>
      </c>
      <c r="AT125" s="209" t="s">
        <v>73</v>
      </c>
      <c r="AU125" s="209" t="s">
        <v>74</v>
      </c>
      <c r="AY125" s="208" t="s">
        <v>134</v>
      </c>
      <c r="BK125" s="210">
        <f>SUM(BK126:BK170)</f>
        <v>0</v>
      </c>
    </row>
    <row r="126" s="2" customFormat="1" ht="16.5" customHeight="1">
      <c r="A126" s="39"/>
      <c r="B126" s="40"/>
      <c r="C126" s="211" t="s">
        <v>82</v>
      </c>
      <c r="D126" s="211" t="s">
        <v>135</v>
      </c>
      <c r="E126" s="212" t="s">
        <v>243</v>
      </c>
      <c r="F126" s="213" t="s">
        <v>244</v>
      </c>
      <c r="G126" s="214" t="s">
        <v>179</v>
      </c>
      <c r="H126" s="215">
        <v>521.22299999999996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39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139</v>
      </c>
      <c r="AT126" s="222" t="s">
        <v>135</v>
      </c>
      <c r="AU126" s="222" t="s">
        <v>82</v>
      </c>
      <c r="AY126" s="18" t="s">
        <v>134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82</v>
      </c>
      <c r="BK126" s="223">
        <f>ROUND(I126*H126,2)</f>
        <v>0</v>
      </c>
      <c r="BL126" s="18" t="s">
        <v>139</v>
      </c>
      <c r="BM126" s="222" t="s">
        <v>84</v>
      </c>
    </row>
    <row r="127" s="12" customFormat="1">
      <c r="A127" s="12"/>
      <c r="B127" s="224"/>
      <c r="C127" s="225"/>
      <c r="D127" s="226" t="s">
        <v>154</v>
      </c>
      <c r="E127" s="227" t="s">
        <v>1</v>
      </c>
      <c r="F127" s="228" t="s">
        <v>245</v>
      </c>
      <c r="G127" s="225"/>
      <c r="H127" s="229">
        <v>535.14300000000003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5" t="s">
        <v>154</v>
      </c>
      <c r="AU127" s="235" t="s">
        <v>82</v>
      </c>
      <c r="AV127" s="12" t="s">
        <v>84</v>
      </c>
      <c r="AW127" s="12" t="s">
        <v>31</v>
      </c>
      <c r="AX127" s="12" t="s">
        <v>74</v>
      </c>
      <c r="AY127" s="235" t="s">
        <v>134</v>
      </c>
    </row>
    <row r="128" s="14" customFormat="1">
      <c r="A128" s="14"/>
      <c r="B128" s="252"/>
      <c r="C128" s="253"/>
      <c r="D128" s="226" t="s">
        <v>154</v>
      </c>
      <c r="E128" s="254" t="s">
        <v>1</v>
      </c>
      <c r="F128" s="255" t="s">
        <v>246</v>
      </c>
      <c r="G128" s="253"/>
      <c r="H128" s="254" t="s">
        <v>1</v>
      </c>
      <c r="I128" s="256"/>
      <c r="J128" s="253"/>
      <c r="K128" s="253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154</v>
      </c>
      <c r="AU128" s="261" t="s">
        <v>82</v>
      </c>
      <c r="AV128" s="14" t="s">
        <v>82</v>
      </c>
      <c r="AW128" s="14" t="s">
        <v>31</v>
      </c>
      <c r="AX128" s="14" t="s">
        <v>74</v>
      </c>
      <c r="AY128" s="261" t="s">
        <v>134</v>
      </c>
    </row>
    <row r="129" s="12" customFormat="1">
      <c r="A129" s="12"/>
      <c r="B129" s="224"/>
      <c r="C129" s="225"/>
      <c r="D129" s="226" t="s">
        <v>154</v>
      </c>
      <c r="E129" s="227" t="s">
        <v>1</v>
      </c>
      <c r="F129" s="228" t="s">
        <v>247</v>
      </c>
      <c r="G129" s="225"/>
      <c r="H129" s="229">
        <v>-13.92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5" t="s">
        <v>154</v>
      </c>
      <c r="AU129" s="235" t="s">
        <v>82</v>
      </c>
      <c r="AV129" s="12" t="s">
        <v>84</v>
      </c>
      <c r="AW129" s="12" t="s">
        <v>31</v>
      </c>
      <c r="AX129" s="12" t="s">
        <v>74</v>
      </c>
      <c r="AY129" s="235" t="s">
        <v>134</v>
      </c>
    </row>
    <row r="130" s="13" customFormat="1">
      <c r="A130" s="13"/>
      <c r="B130" s="236"/>
      <c r="C130" s="237"/>
      <c r="D130" s="226" t="s">
        <v>154</v>
      </c>
      <c r="E130" s="238" t="s">
        <v>1</v>
      </c>
      <c r="F130" s="239" t="s">
        <v>156</v>
      </c>
      <c r="G130" s="237"/>
      <c r="H130" s="240">
        <v>521.22299999999996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154</v>
      </c>
      <c r="AU130" s="246" t="s">
        <v>82</v>
      </c>
      <c r="AV130" s="13" t="s">
        <v>139</v>
      </c>
      <c r="AW130" s="13" t="s">
        <v>31</v>
      </c>
      <c r="AX130" s="13" t="s">
        <v>82</v>
      </c>
      <c r="AY130" s="246" t="s">
        <v>134</v>
      </c>
    </row>
    <row r="131" s="2" customFormat="1" ht="16.5" customHeight="1">
      <c r="A131" s="39"/>
      <c r="B131" s="40"/>
      <c r="C131" s="211" t="s">
        <v>84</v>
      </c>
      <c r="D131" s="211" t="s">
        <v>135</v>
      </c>
      <c r="E131" s="212" t="s">
        <v>248</v>
      </c>
      <c r="F131" s="213" t="s">
        <v>249</v>
      </c>
      <c r="G131" s="214" t="s">
        <v>179</v>
      </c>
      <c r="H131" s="215">
        <v>521.22299999999996</v>
      </c>
      <c r="I131" s="216"/>
      <c r="J131" s="217">
        <f>ROUND(I131*H131,2)</f>
        <v>0</v>
      </c>
      <c r="K131" s="213" t="s">
        <v>1</v>
      </c>
      <c r="L131" s="45"/>
      <c r="M131" s="218" t="s">
        <v>1</v>
      </c>
      <c r="N131" s="219" t="s">
        <v>39</v>
      </c>
      <c r="O131" s="9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139</v>
      </c>
      <c r="AT131" s="222" t="s">
        <v>135</v>
      </c>
      <c r="AU131" s="222" t="s">
        <v>82</v>
      </c>
      <c r="AY131" s="18" t="s">
        <v>134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82</v>
      </c>
      <c r="BK131" s="223">
        <f>ROUND(I131*H131,2)</f>
        <v>0</v>
      </c>
      <c r="BL131" s="18" t="s">
        <v>139</v>
      </c>
      <c r="BM131" s="222" t="s">
        <v>139</v>
      </c>
    </row>
    <row r="132" s="2" customFormat="1" ht="16.5" customHeight="1">
      <c r="A132" s="39"/>
      <c r="B132" s="40"/>
      <c r="C132" s="211" t="s">
        <v>142</v>
      </c>
      <c r="D132" s="211" t="s">
        <v>135</v>
      </c>
      <c r="E132" s="212" t="s">
        <v>250</v>
      </c>
      <c r="F132" s="213" t="s">
        <v>251</v>
      </c>
      <c r="G132" s="214" t="s">
        <v>179</v>
      </c>
      <c r="H132" s="215">
        <v>5</v>
      </c>
      <c r="I132" s="216"/>
      <c r="J132" s="217">
        <f>ROUND(I132*H132,2)</f>
        <v>0</v>
      </c>
      <c r="K132" s="213" t="s">
        <v>1</v>
      </c>
      <c r="L132" s="45"/>
      <c r="M132" s="218" t="s">
        <v>1</v>
      </c>
      <c r="N132" s="219" t="s">
        <v>39</v>
      </c>
      <c r="O132" s="9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139</v>
      </c>
      <c r="AT132" s="222" t="s">
        <v>135</v>
      </c>
      <c r="AU132" s="222" t="s">
        <v>82</v>
      </c>
      <c r="AY132" s="18" t="s">
        <v>134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82</v>
      </c>
      <c r="BK132" s="223">
        <f>ROUND(I132*H132,2)</f>
        <v>0</v>
      </c>
      <c r="BL132" s="18" t="s">
        <v>139</v>
      </c>
      <c r="BM132" s="222" t="s">
        <v>146</v>
      </c>
    </row>
    <row r="133" s="2" customFormat="1" ht="16.5" customHeight="1">
      <c r="A133" s="39"/>
      <c r="B133" s="40"/>
      <c r="C133" s="211" t="s">
        <v>139</v>
      </c>
      <c r="D133" s="211" t="s">
        <v>135</v>
      </c>
      <c r="E133" s="212" t="s">
        <v>252</v>
      </c>
      <c r="F133" s="213" t="s">
        <v>253</v>
      </c>
      <c r="G133" s="214" t="s">
        <v>179</v>
      </c>
      <c r="H133" s="215">
        <v>13.92</v>
      </c>
      <c r="I133" s="216"/>
      <c r="J133" s="217">
        <f>ROUND(I133*H133,2)</f>
        <v>0</v>
      </c>
      <c r="K133" s="213" t="s">
        <v>1</v>
      </c>
      <c r="L133" s="45"/>
      <c r="M133" s="218" t="s">
        <v>1</v>
      </c>
      <c r="N133" s="219" t="s">
        <v>39</v>
      </c>
      <c r="O133" s="9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2" t="s">
        <v>139</v>
      </c>
      <c r="AT133" s="222" t="s">
        <v>135</v>
      </c>
      <c r="AU133" s="222" t="s">
        <v>82</v>
      </c>
      <c r="AY133" s="18" t="s">
        <v>134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8" t="s">
        <v>82</v>
      </c>
      <c r="BK133" s="223">
        <f>ROUND(I133*H133,2)</f>
        <v>0</v>
      </c>
      <c r="BL133" s="18" t="s">
        <v>139</v>
      </c>
      <c r="BM133" s="222" t="s">
        <v>149</v>
      </c>
    </row>
    <row r="134" s="12" customFormat="1">
      <c r="A134" s="12"/>
      <c r="B134" s="224"/>
      <c r="C134" s="225"/>
      <c r="D134" s="226" t="s">
        <v>154</v>
      </c>
      <c r="E134" s="227" t="s">
        <v>1</v>
      </c>
      <c r="F134" s="228" t="s">
        <v>254</v>
      </c>
      <c r="G134" s="225"/>
      <c r="H134" s="229">
        <v>13.92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5" t="s">
        <v>154</v>
      </c>
      <c r="AU134" s="235" t="s">
        <v>82</v>
      </c>
      <c r="AV134" s="12" t="s">
        <v>84</v>
      </c>
      <c r="AW134" s="12" t="s">
        <v>31</v>
      </c>
      <c r="AX134" s="12" t="s">
        <v>74</v>
      </c>
      <c r="AY134" s="235" t="s">
        <v>134</v>
      </c>
    </row>
    <row r="135" s="13" customFormat="1">
      <c r="A135" s="13"/>
      <c r="B135" s="236"/>
      <c r="C135" s="237"/>
      <c r="D135" s="226" t="s">
        <v>154</v>
      </c>
      <c r="E135" s="238" t="s">
        <v>1</v>
      </c>
      <c r="F135" s="239" t="s">
        <v>156</v>
      </c>
      <c r="G135" s="237"/>
      <c r="H135" s="240">
        <v>13.92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154</v>
      </c>
      <c r="AU135" s="246" t="s">
        <v>82</v>
      </c>
      <c r="AV135" s="13" t="s">
        <v>139</v>
      </c>
      <c r="AW135" s="13" t="s">
        <v>31</v>
      </c>
      <c r="AX135" s="13" t="s">
        <v>82</v>
      </c>
      <c r="AY135" s="246" t="s">
        <v>134</v>
      </c>
    </row>
    <row r="136" s="2" customFormat="1" ht="16.5" customHeight="1">
      <c r="A136" s="39"/>
      <c r="B136" s="40"/>
      <c r="C136" s="211" t="s">
        <v>150</v>
      </c>
      <c r="D136" s="211" t="s">
        <v>135</v>
      </c>
      <c r="E136" s="212" t="s">
        <v>255</v>
      </c>
      <c r="F136" s="213" t="s">
        <v>256</v>
      </c>
      <c r="G136" s="214" t="s">
        <v>179</v>
      </c>
      <c r="H136" s="215">
        <v>22.413</v>
      </c>
      <c r="I136" s="216"/>
      <c r="J136" s="217">
        <f>ROUND(I136*H136,2)</f>
        <v>0</v>
      </c>
      <c r="K136" s="213" t="s">
        <v>1</v>
      </c>
      <c r="L136" s="45"/>
      <c r="M136" s="218" t="s">
        <v>1</v>
      </c>
      <c r="N136" s="219" t="s">
        <v>39</v>
      </c>
      <c r="O136" s="9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139</v>
      </c>
      <c r="AT136" s="222" t="s">
        <v>135</v>
      </c>
      <c r="AU136" s="222" t="s">
        <v>82</v>
      </c>
      <c r="AY136" s="18" t="s">
        <v>134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82</v>
      </c>
      <c r="BK136" s="223">
        <f>ROUND(I136*H136,2)</f>
        <v>0</v>
      </c>
      <c r="BL136" s="18" t="s">
        <v>139</v>
      </c>
      <c r="BM136" s="222" t="s">
        <v>153</v>
      </c>
    </row>
    <row r="137" s="14" customFormat="1">
      <c r="A137" s="14"/>
      <c r="B137" s="252"/>
      <c r="C137" s="253"/>
      <c r="D137" s="226" t="s">
        <v>154</v>
      </c>
      <c r="E137" s="254" t="s">
        <v>1</v>
      </c>
      <c r="F137" s="255" t="s">
        <v>257</v>
      </c>
      <c r="G137" s="253"/>
      <c r="H137" s="254" t="s">
        <v>1</v>
      </c>
      <c r="I137" s="256"/>
      <c r="J137" s="253"/>
      <c r="K137" s="253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154</v>
      </c>
      <c r="AU137" s="261" t="s">
        <v>82</v>
      </c>
      <c r="AV137" s="14" t="s">
        <v>82</v>
      </c>
      <c r="AW137" s="14" t="s">
        <v>31</v>
      </c>
      <c r="AX137" s="14" t="s">
        <v>74</v>
      </c>
      <c r="AY137" s="261" t="s">
        <v>134</v>
      </c>
    </row>
    <row r="138" s="12" customFormat="1">
      <c r="A138" s="12"/>
      <c r="B138" s="224"/>
      <c r="C138" s="225"/>
      <c r="D138" s="226" t="s">
        <v>154</v>
      </c>
      <c r="E138" s="227" t="s">
        <v>1</v>
      </c>
      <c r="F138" s="228" t="s">
        <v>258</v>
      </c>
      <c r="G138" s="225"/>
      <c r="H138" s="229">
        <v>22.413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5" t="s">
        <v>154</v>
      </c>
      <c r="AU138" s="235" t="s">
        <v>82</v>
      </c>
      <c r="AV138" s="12" t="s">
        <v>84</v>
      </c>
      <c r="AW138" s="12" t="s">
        <v>31</v>
      </c>
      <c r="AX138" s="12" t="s">
        <v>74</v>
      </c>
      <c r="AY138" s="235" t="s">
        <v>134</v>
      </c>
    </row>
    <row r="139" s="13" customFormat="1">
      <c r="A139" s="13"/>
      <c r="B139" s="236"/>
      <c r="C139" s="237"/>
      <c r="D139" s="226" t="s">
        <v>154</v>
      </c>
      <c r="E139" s="238" t="s">
        <v>1</v>
      </c>
      <c r="F139" s="239" t="s">
        <v>156</v>
      </c>
      <c r="G139" s="237"/>
      <c r="H139" s="240">
        <v>22.413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154</v>
      </c>
      <c r="AU139" s="246" t="s">
        <v>82</v>
      </c>
      <c r="AV139" s="13" t="s">
        <v>139</v>
      </c>
      <c r="AW139" s="13" t="s">
        <v>31</v>
      </c>
      <c r="AX139" s="13" t="s">
        <v>82</v>
      </c>
      <c r="AY139" s="246" t="s">
        <v>134</v>
      </c>
    </row>
    <row r="140" s="2" customFormat="1" ht="16.5" customHeight="1">
      <c r="A140" s="39"/>
      <c r="B140" s="40"/>
      <c r="C140" s="211" t="s">
        <v>146</v>
      </c>
      <c r="D140" s="211" t="s">
        <v>135</v>
      </c>
      <c r="E140" s="212" t="s">
        <v>259</v>
      </c>
      <c r="F140" s="213" t="s">
        <v>260</v>
      </c>
      <c r="G140" s="214" t="s">
        <v>179</v>
      </c>
      <c r="H140" s="215">
        <v>557.55499999999995</v>
      </c>
      <c r="I140" s="216"/>
      <c r="J140" s="217">
        <f>ROUND(I140*H140,2)</f>
        <v>0</v>
      </c>
      <c r="K140" s="213" t="s">
        <v>1</v>
      </c>
      <c r="L140" s="45"/>
      <c r="M140" s="218" t="s">
        <v>1</v>
      </c>
      <c r="N140" s="219" t="s">
        <v>39</v>
      </c>
      <c r="O140" s="9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2" t="s">
        <v>139</v>
      </c>
      <c r="AT140" s="222" t="s">
        <v>135</v>
      </c>
      <c r="AU140" s="222" t="s">
        <v>82</v>
      </c>
      <c r="AY140" s="18" t="s">
        <v>134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82</v>
      </c>
      <c r="BK140" s="223">
        <f>ROUND(I140*H140,2)</f>
        <v>0</v>
      </c>
      <c r="BL140" s="18" t="s">
        <v>139</v>
      </c>
      <c r="BM140" s="222" t="s">
        <v>8</v>
      </c>
    </row>
    <row r="141" s="2" customFormat="1" ht="16.5" customHeight="1">
      <c r="A141" s="39"/>
      <c r="B141" s="40"/>
      <c r="C141" s="211" t="s">
        <v>160</v>
      </c>
      <c r="D141" s="211" t="s">
        <v>135</v>
      </c>
      <c r="E141" s="212" t="s">
        <v>261</v>
      </c>
      <c r="F141" s="213" t="s">
        <v>262</v>
      </c>
      <c r="G141" s="214" t="s">
        <v>179</v>
      </c>
      <c r="H141" s="215">
        <v>557.55499999999995</v>
      </c>
      <c r="I141" s="216"/>
      <c r="J141" s="217">
        <f>ROUND(I141*H141,2)</f>
        <v>0</v>
      </c>
      <c r="K141" s="213" t="s">
        <v>1</v>
      </c>
      <c r="L141" s="45"/>
      <c r="M141" s="218" t="s">
        <v>1</v>
      </c>
      <c r="N141" s="219" t="s">
        <v>39</v>
      </c>
      <c r="O141" s="9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2" t="s">
        <v>139</v>
      </c>
      <c r="AT141" s="222" t="s">
        <v>135</v>
      </c>
      <c r="AU141" s="222" t="s">
        <v>82</v>
      </c>
      <c r="AY141" s="18" t="s">
        <v>134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82</v>
      </c>
      <c r="BK141" s="223">
        <f>ROUND(I141*H141,2)</f>
        <v>0</v>
      </c>
      <c r="BL141" s="18" t="s">
        <v>139</v>
      </c>
      <c r="BM141" s="222" t="s">
        <v>163</v>
      </c>
    </row>
    <row r="142" s="12" customFormat="1">
      <c r="A142" s="12"/>
      <c r="B142" s="224"/>
      <c r="C142" s="225"/>
      <c r="D142" s="226" t="s">
        <v>154</v>
      </c>
      <c r="E142" s="227" t="s">
        <v>1</v>
      </c>
      <c r="F142" s="228" t="s">
        <v>263</v>
      </c>
      <c r="G142" s="225"/>
      <c r="H142" s="229">
        <v>557.55499999999995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154</v>
      </c>
      <c r="AU142" s="235" t="s">
        <v>82</v>
      </c>
      <c r="AV142" s="12" t="s">
        <v>84</v>
      </c>
      <c r="AW142" s="12" t="s">
        <v>31</v>
      </c>
      <c r="AX142" s="12" t="s">
        <v>74</v>
      </c>
      <c r="AY142" s="235" t="s">
        <v>134</v>
      </c>
    </row>
    <row r="143" s="13" customFormat="1">
      <c r="A143" s="13"/>
      <c r="B143" s="236"/>
      <c r="C143" s="237"/>
      <c r="D143" s="226" t="s">
        <v>154</v>
      </c>
      <c r="E143" s="238" t="s">
        <v>1</v>
      </c>
      <c r="F143" s="239" t="s">
        <v>156</v>
      </c>
      <c r="G143" s="237"/>
      <c r="H143" s="240">
        <v>557.55499999999995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154</v>
      </c>
      <c r="AU143" s="246" t="s">
        <v>82</v>
      </c>
      <c r="AV143" s="13" t="s">
        <v>139</v>
      </c>
      <c r="AW143" s="13" t="s">
        <v>31</v>
      </c>
      <c r="AX143" s="13" t="s">
        <v>82</v>
      </c>
      <c r="AY143" s="246" t="s">
        <v>134</v>
      </c>
    </row>
    <row r="144" s="2" customFormat="1" ht="16.5" customHeight="1">
      <c r="A144" s="39"/>
      <c r="B144" s="40"/>
      <c r="C144" s="211" t="s">
        <v>149</v>
      </c>
      <c r="D144" s="211" t="s">
        <v>135</v>
      </c>
      <c r="E144" s="212" t="s">
        <v>264</v>
      </c>
      <c r="F144" s="213" t="s">
        <v>265</v>
      </c>
      <c r="G144" s="214" t="s">
        <v>179</v>
      </c>
      <c r="H144" s="215">
        <v>557.55499999999995</v>
      </c>
      <c r="I144" s="216"/>
      <c r="J144" s="217">
        <f>ROUND(I144*H144,2)</f>
        <v>0</v>
      </c>
      <c r="K144" s="213" t="s">
        <v>1</v>
      </c>
      <c r="L144" s="45"/>
      <c r="M144" s="218" t="s">
        <v>1</v>
      </c>
      <c r="N144" s="219" t="s">
        <v>39</v>
      </c>
      <c r="O144" s="9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2" t="s">
        <v>139</v>
      </c>
      <c r="AT144" s="222" t="s">
        <v>135</v>
      </c>
      <c r="AU144" s="222" t="s">
        <v>82</v>
      </c>
      <c r="AY144" s="18" t="s">
        <v>134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82</v>
      </c>
      <c r="BK144" s="223">
        <f>ROUND(I144*H144,2)</f>
        <v>0</v>
      </c>
      <c r="BL144" s="18" t="s">
        <v>139</v>
      </c>
      <c r="BM144" s="222" t="s">
        <v>168</v>
      </c>
    </row>
    <row r="145" s="2" customFormat="1" ht="16.5" customHeight="1">
      <c r="A145" s="39"/>
      <c r="B145" s="40"/>
      <c r="C145" s="211" t="s">
        <v>173</v>
      </c>
      <c r="D145" s="211" t="s">
        <v>135</v>
      </c>
      <c r="E145" s="212" t="s">
        <v>266</v>
      </c>
      <c r="F145" s="213" t="s">
        <v>267</v>
      </c>
      <c r="G145" s="214" t="s">
        <v>179</v>
      </c>
      <c r="H145" s="215">
        <v>557.55499999999995</v>
      </c>
      <c r="I145" s="216"/>
      <c r="J145" s="217">
        <f>ROUND(I145*H145,2)</f>
        <v>0</v>
      </c>
      <c r="K145" s="213" t="s">
        <v>1</v>
      </c>
      <c r="L145" s="45"/>
      <c r="M145" s="218" t="s">
        <v>1</v>
      </c>
      <c r="N145" s="219" t="s">
        <v>39</v>
      </c>
      <c r="O145" s="9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2" t="s">
        <v>139</v>
      </c>
      <c r="AT145" s="222" t="s">
        <v>135</v>
      </c>
      <c r="AU145" s="222" t="s">
        <v>82</v>
      </c>
      <c r="AY145" s="18" t="s">
        <v>134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82</v>
      </c>
      <c r="BK145" s="223">
        <f>ROUND(I145*H145,2)</f>
        <v>0</v>
      </c>
      <c r="BL145" s="18" t="s">
        <v>139</v>
      </c>
      <c r="BM145" s="222" t="s">
        <v>176</v>
      </c>
    </row>
    <row r="146" s="2" customFormat="1" ht="16.5" customHeight="1">
      <c r="A146" s="39"/>
      <c r="B146" s="40"/>
      <c r="C146" s="211" t="s">
        <v>153</v>
      </c>
      <c r="D146" s="211" t="s">
        <v>135</v>
      </c>
      <c r="E146" s="212" t="s">
        <v>268</v>
      </c>
      <c r="F146" s="213" t="s">
        <v>269</v>
      </c>
      <c r="G146" s="214" t="s">
        <v>138</v>
      </c>
      <c r="H146" s="215">
        <v>660.58000000000004</v>
      </c>
      <c r="I146" s="216"/>
      <c r="J146" s="217">
        <f>ROUND(I146*H146,2)</f>
        <v>0</v>
      </c>
      <c r="K146" s="213" t="s">
        <v>1</v>
      </c>
      <c r="L146" s="45"/>
      <c r="M146" s="218" t="s">
        <v>1</v>
      </c>
      <c r="N146" s="219" t="s">
        <v>39</v>
      </c>
      <c r="O146" s="9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2" t="s">
        <v>139</v>
      </c>
      <c r="AT146" s="222" t="s">
        <v>135</v>
      </c>
      <c r="AU146" s="222" t="s">
        <v>82</v>
      </c>
      <c r="AY146" s="18" t="s">
        <v>134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82</v>
      </c>
      <c r="BK146" s="223">
        <f>ROUND(I146*H146,2)</f>
        <v>0</v>
      </c>
      <c r="BL146" s="18" t="s">
        <v>139</v>
      </c>
      <c r="BM146" s="222" t="s">
        <v>180</v>
      </c>
    </row>
    <row r="147" s="12" customFormat="1">
      <c r="A147" s="12"/>
      <c r="B147" s="224"/>
      <c r="C147" s="225"/>
      <c r="D147" s="226" t="s">
        <v>154</v>
      </c>
      <c r="E147" s="227" t="s">
        <v>1</v>
      </c>
      <c r="F147" s="228" t="s">
        <v>270</v>
      </c>
      <c r="G147" s="225"/>
      <c r="H147" s="229">
        <v>741.33000000000004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5" t="s">
        <v>154</v>
      </c>
      <c r="AU147" s="235" t="s">
        <v>82</v>
      </c>
      <c r="AV147" s="12" t="s">
        <v>84</v>
      </c>
      <c r="AW147" s="12" t="s">
        <v>31</v>
      </c>
      <c r="AX147" s="12" t="s">
        <v>74</v>
      </c>
      <c r="AY147" s="235" t="s">
        <v>134</v>
      </c>
    </row>
    <row r="148" s="14" customFormat="1">
      <c r="A148" s="14"/>
      <c r="B148" s="252"/>
      <c r="C148" s="253"/>
      <c r="D148" s="226" t="s">
        <v>154</v>
      </c>
      <c r="E148" s="254" t="s">
        <v>1</v>
      </c>
      <c r="F148" s="255" t="s">
        <v>271</v>
      </c>
      <c r="G148" s="253"/>
      <c r="H148" s="254" t="s">
        <v>1</v>
      </c>
      <c r="I148" s="256"/>
      <c r="J148" s="253"/>
      <c r="K148" s="253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154</v>
      </c>
      <c r="AU148" s="261" t="s">
        <v>82</v>
      </c>
      <c r="AV148" s="14" t="s">
        <v>82</v>
      </c>
      <c r="AW148" s="14" t="s">
        <v>31</v>
      </c>
      <c r="AX148" s="14" t="s">
        <v>74</v>
      </c>
      <c r="AY148" s="261" t="s">
        <v>134</v>
      </c>
    </row>
    <row r="149" s="12" customFormat="1">
      <c r="A149" s="12"/>
      <c r="B149" s="224"/>
      <c r="C149" s="225"/>
      <c r="D149" s="226" t="s">
        <v>154</v>
      </c>
      <c r="E149" s="227" t="s">
        <v>1</v>
      </c>
      <c r="F149" s="228" t="s">
        <v>272</v>
      </c>
      <c r="G149" s="225"/>
      <c r="H149" s="229">
        <v>-80.75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5" t="s">
        <v>154</v>
      </c>
      <c r="AU149" s="235" t="s">
        <v>82</v>
      </c>
      <c r="AV149" s="12" t="s">
        <v>84</v>
      </c>
      <c r="AW149" s="12" t="s">
        <v>31</v>
      </c>
      <c r="AX149" s="12" t="s">
        <v>74</v>
      </c>
      <c r="AY149" s="235" t="s">
        <v>134</v>
      </c>
    </row>
    <row r="150" s="13" customFormat="1">
      <c r="A150" s="13"/>
      <c r="B150" s="236"/>
      <c r="C150" s="237"/>
      <c r="D150" s="226" t="s">
        <v>154</v>
      </c>
      <c r="E150" s="238" t="s">
        <v>1</v>
      </c>
      <c r="F150" s="239" t="s">
        <v>156</v>
      </c>
      <c r="G150" s="237"/>
      <c r="H150" s="240">
        <v>660.58000000000004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154</v>
      </c>
      <c r="AU150" s="246" t="s">
        <v>82</v>
      </c>
      <c r="AV150" s="13" t="s">
        <v>139</v>
      </c>
      <c r="AW150" s="13" t="s">
        <v>31</v>
      </c>
      <c r="AX150" s="13" t="s">
        <v>82</v>
      </c>
      <c r="AY150" s="246" t="s">
        <v>134</v>
      </c>
    </row>
    <row r="151" s="2" customFormat="1" ht="16.5" customHeight="1">
      <c r="A151" s="39"/>
      <c r="B151" s="40"/>
      <c r="C151" s="211" t="s">
        <v>182</v>
      </c>
      <c r="D151" s="211" t="s">
        <v>135</v>
      </c>
      <c r="E151" s="212" t="s">
        <v>273</v>
      </c>
      <c r="F151" s="213" t="s">
        <v>274</v>
      </c>
      <c r="G151" s="214" t="s">
        <v>138</v>
      </c>
      <c r="H151" s="215">
        <v>2685.0720000000001</v>
      </c>
      <c r="I151" s="216"/>
      <c r="J151" s="217">
        <f>ROUND(I151*H151,2)</f>
        <v>0</v>
      </c>
      <c r="K151" s="213" t="s">
        <v>1</v>
      </c>
      <c r="L151" s="45"/>
      <c r="M151" s="218" t="s">
        <v>1</v>
      </c>
      <c r="N151" s="219" t="s">
        <v>39</v>
      </c>
      <c r="O151" s="9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2" t="s">
        <v>139</v>
      </c>
      <c r="AT151" s="222" t="s">
        <v>135</v>
      </c>
      <c r="AU151" s="222" t="s">
        <v>82</v>
      </c>
      <c r="AY151" s="18" t="s">
        <v>134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82</v>
      </c>
      <c r="BK151" s="223">
        <f>ROUND(I151*H151,2)</f>
        <v>0</v>
      </c>
      <c r="BL151" s="18" t="s">
        <v>139</v>
      </c>
      <c r="BM151" s="222" t="s">
        <v>185</v>
      </c>
    </row>
    <row r="152" s="14" customFormat="1">
      <c r="A152" s="14"/>
      <c r="B152" s="252"/>
      <c r="C152" s="253"/>
      <c r="D152" s="226" t="s">
        <v>154</v>
      </c>
      <c r="E152" s="254" t="s">
        <v>1</v>
      </c>
      <c r="F152" s="255" t="s">
        <v>275</v>
      </c>
      <c r="G152" s="253"/>
      <c r="H152" s="254" t="s">
        <v>1</v>
      </c>
      <c r="I152" s="256"/>
      <c r="J152" s="253"/>
      <c r="K152" s="253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154</v>
      </c>
      <c r="AU152" s="261" t="s">
        <v>82</v>
      </c>
      <c r="AV152" s="14" t="s">
        <v>82</v>
      </c>
      <c r="AW152" s="14" t="s">
        <v>31</v>
      </c>
      <c r="AX152" s="14" t="s">
        <v>74</v>
      </c>
      <c r="AY152" s="261" t="s">
        <v>134</v>
      </c>
    </row>
    <row r="153" s="12" customFormat="1">
      <c r="A153" s="12"/>
      <c r="B153" s="224"/>
      <c r="C153" s="225"/>
      <c r="D153" s="226" t="s">
        <v>154</v>
      </c>
      <c r="E153" s="227" t="s">
        <v>1</v>
      </c>
      <c r="F153" s="228" t="s">
        <v>276</v>
      </c>
      <c r="G153" s="225"/>
      <c r="H153" s="229">
        <v>734.94399999999996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5" t="s">
        <v>154</v>
      </c>
      <c r="AU153" s="235" t="s">
        <v>82</v>
      </c>
      <c r="AV153" s="12" t="s">
        <v>84</v>
      </c>
      <c r="AW153" s="12" t="s">
        <v>31</v>
      </c>
      <c r="AX153" s="12" t="s">
        <v>74</v>
      </c>
      <c r="AY153" s="235" t="s">
        <v>134</v>
      </c>
    </row>
    <row r="154" s="14" customFormat="1">
      <c r="A154" s="14"/>
      <c r="B154" s="252"/>
      <c r="C154" s="253"/>
      <c r="D154" s="226" t="s">
        <v>154</v>
      </c>
      <c r="E154" s="254" t="s">
        <v>1</v>
      </c>
      <c r="F154" s="255" t="s">
        <v>277</v>
      </c>
      <c r="G154" s="253"/>
      <c r="H154" s="254" t="s">
        <v>1</v>
      </c>
      <c r="I154" s="256"/>
      <c r="J154" s="253"/>
      <c r="K154" s="253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154</v>
      </c>
      <c r="AU154" s="261" t="s">
        <v>82</v>
      </c>
      <c r="AV154" s="14" t="s">
        <v>82</v>
      </c>
      <c r="AW154" s="14" t="s">
        <v>31</v>
      </c>
      <c r="AX154" s="14" t="s">
        <v>74</v>
      </c>
      <c r="AY154" s="261" t="s">
        <v>134</v>
      </c>
    </row>
    <row r="155" s="12" customFormat="1">
      <c r="A155" s="12"/>
      <c r="B155" s="224"/>
      <c r="C155" s="225"/>
      <c r="D155" s="226" t="s">
        <v>154</v>
      </c>
      <c r="E155" s="227" t="s">
        <v>1</v>
      </c>
      <c r="F155" s="228" t="s">
        <v>278</v>
      </c>
      <c r="G155" s="225"/>
      <c r="H155" s="229">
        <v>-102.17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5" t="s">
        <v>154</v>
      </c>
      <c r="AU155" s="235" t="s">
        <v>82</v>
      </c>
      <c r="AV155" s="12" t="s">
        <v>84</v>
      </c>
      <c r="AW155" s="12" t="s">
        <v>31</v>
      </c>
      <c r="AX155" s="12" t="s">
        <v>74</v>
      </c>
      <c r="AY155" s="235" t="s">
        <v>134</v>
      </c>
    </row>
    <row r="156" s="14" customFormat="1">
      <c r="A156" s="14"/>
      <c r="B156" s="252"/>
      <c r="C156" s="253"/>
      <c r="D156" s="226" t="s">
        <v>154</v>
      </c>
      <c r="E156" s="254" t="s">
        <v>1</v>
      </c>
      <c r="F156" s="255" t="s">
        <v>279</v>
      </c>
      <c r="G156" s="253"/>
      <c r="H156" s="254" t="s">
        <v>1</v>
      </c>
      <c r="I156" s="256"/>
      <c r="J156" s="253"/>
      <c r="K156" s="253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154</v>
      </c>
      <c r="AU156" s="261" t="s">
        <v>82</v>
      </c>
      <c r="AV156" s="14" t="s">
        <v>82</v>
      </c>
      <c r="AW156" s="14" t="s">
        <v>31</v>
      </c>
      <c r="AX156" s="14" t="s">
        <v>74</v>
      </c>
      <c r="AY156" s="261" t="s">
        <v>134</v>
      </c>
    </row>
    <row r="157" s="12" customFormat="1">
      <c r="A157" s="12"/>
      <c r="B157" s="224"/>
      <c r="C157" s="225"/>
      <c r="D157" s="226" t="s">
        <v>154</v>
      </c>
      <c r="E157" s="227" t="s">
        <v>1</v>
      </c>
      <c r="F157" s="228" t="s">
        <v>280</v>
      </c>
      <c r="G157" s="225"/>
      <c r="H157" s="229">
        <v>2205.2979999999998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5" t="s">
        <v>154</v>
      </c>
      <c r="AU157" s="235" t="s">
        <v>82</v>
      </c>
      <c r="AV157" s="12" t="s">
        <v>84</v>
      </c>
      <c r="AW157" s="12" t="s">
        <v>31</v>
      </c>
      <c r="AX157" s="12" t="s">
        <v>74</v>
      </c>
      <c r="AY157" s="235" t="s">
        <v>134</v>
      </c>
    </row>
    <row r="158" s="14" customFormat="1">
      <c r="A158" s="14"/>
      <c r="B158" s="252"/>
      <c r="C158" s="253"/>
      <c r="D158" s="226" t="s">
        <v>154</v>
      </c>
      <c r="E158" s="254" t="s">
        <v>1</v>
      </c>
      <c r="F158" s="255" t="s">
        <v>281</v>
      </c>
      <c r="G158" s="253"/>
      <c r="H158" s="254" t="s">
        <v>1</v>
      </c>
      <c r="I158" s="256"/>
      <c r="J158" s="253"/>
      <c r="K158" s="253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154</v>
      </c>
      <c r="AU158" s="261" t="s">
        <v>82</v>
      </c>
      <c r="AV158" s="14" t="s">
        <v>82</v>
      </c>
      <c r="AW158" s="14" t="s">
        <v>31</v>
      </c>
      <c r="AX158" s="14" t="s">
        <v>74</v>
      </c>
      <c r="AY158" s="261" t="s">
        <v>134</v>
      </c>
    </row>
    <row r="159" s="12" customFormat="1">
      <c r="A159" s="12"/>
      <c r="B159" s="224"/>
      <c r="C159" s="225"/>
      <c r="D159" s="226" t="s">
        <v>154</v>
      </c>
      <c r="E159" s="227" t="s">
        <v>1</v>
      </c>
      <c r="F159" s="228" t="s">
        <v>282</v>
      </c>
      <c r="G159" s="225"/>
      <c r="H159" s="229">
        <v>-153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5" t="s">
        <v>154</v>
      </c>
      <c r="AU159" s="235" t="s">
        <v>82</v>
      </c>
      <c r="AV159" s="12" t="s">
        <v>84</v>
      </c>
      <c r="AW159" s="12" t="s">
        <v>31</v>
      </c>
      <c r="AX159" s="12" t="s">
        <v>74</v>
      </c>
      <c r="AY159" s="235" t="s">
        <v>134</v>
      </c>
    </row>
    <row r="160" s="13" customFormat="1">
      <c r="A160" s="13"/>
      <c r="B160" s="236"/>
      <c r="C160" s="237"/>
      <c r="D160" s="226" t="s">
        <v>154</v>
      </c>
      <c r="E160" s="238" t="s">
        <v>1</v>
      </c>
      <c r="F160" s="239" t="s">
        <v>156</v>
      </c>
      <c r="G160" s="237"/>
      <c r="H160" s="240">
        <v>2685.0720000000001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154</v>
      </c>
      <c r="AU160" s="246" t="s">
        <v>82</v>
      </c>
      <c r="AV160" s="13" t="s">
        <v>139</v>
      </c>
      <c r="AW160" s="13" t="s">
        <v>31</v>
      </c>
      <c r="AX160" s="13" t="s">
        <v>82</v>
      </c>
      <c r="AY160" s="246" t="s">
        <v>134</v>
      </c>
    </row>
    <row r="161" s="2" customFormat="1" ht="16.5" customHeight="1">
      <c r="A161" s="39"/>
      <c r="B161" s="40"/>
      <c r="C161" s="211" t="s">
        <v>8</v>
      </c>
      <c r="D161" s="211" t="s">
        <v>135</v>
      </c>
      <c r="E161" s="212" t="s">
        <v>283</v>
      </c>
      <c r="F161" s="213" t="s">
        <v>284</v>
      </c>
      <c r="G161" s="214" t="s">
        <v>138</v>
      </c>
      <c r="H161" s="215">
        <v>660.54999999999995</v>
      </c>
      <c r="I161" s="216"/>
      <c r="J161" s="217">
        <f>ROUND(I161*H161,2)</f>
        <v>0</v>
      </c>
      <c r="K161" s="213" t="s">
        <v>1</v>
      </c>
      <c r="L161" s="45"/>
      <c r="M161" s="218" t="s">
        <v>1</v>
      </c>
      <c r="N161" s="219" t="s">
        <v>39</v>
      </c>
      <c r="O161" s="9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139</v>
      </c>
      <c r="AT161" s="222" t="s">
        <v>135</v>
      </c>
      <c r="AU161" s="222" t="s">
        <v>82</v>
      </c>
      <c r="AY161" s="18" t="s">
        <v>134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82</v>
      </c>
      <c r="BK161" s="223">
        <f>ROUND(I161*H161,2)</f>
        <v>0</v>
      </c>
      <c r="BL161" s="18" t="s">
        <v>139</v>
      </c>
      <c r="BM161" s="222" t="s">
        <v>190</v>
      </c>
    </row>
    <row r="162" s="12" customFormat="1">
      <c r="A162" s="12"/>
      <c r="B162" s="224"/>
      <c r="C162" s="225"/>
      <c r="D162" s="226" t="s">
        <v>154</v>
      </c>
      <c r="E162" s="227" t="s">
        <v>1</v>
      </c>
      <c r="F162" s="228" t="s">
        <v>285</v>
      </c>
      <c r="G162" s="225"/>
      <c r="H162" s="229">
        <v>741.29999999999995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5" t="s">
        <v>154</v>
      </c>
      <c r="AU162" s="235" t="s">
        <v>82</v>
      </c>
      <c r="AV162" s="12" t="s">
        <v>84</v>
      </c>
      <c r="AW162" s="12" t="s">
        <v>31</v>
      </c>
      <c r="AX162" s="12" t="s">
        <v>74</v>
      </c>
      <c r="AY162" s="235" t="s">
        <v>134</v>
      </c>
    </row>
    <row r="163" s="14" customFormat="1">
      <c r="A163" s="14"/>
      <c r="B163" s="252"/>
      <c r="C163" s="253"/>
      <c r="D163" s="226" t="s">
        <v>154</v>
      </c>
      <c r="E163" s="254" t="s">
        <v>1</v>
      </c>
      <c r="F163" s="255" t="s">
        <v>286</v>
      </c>
      <c r="G163" s="253"/>
      <c r="H163" s="254" t="s">
        <v>1</v>
      </c>
      <c r="I163" s="256"/>
      <c r="J163" s="253"/>
      <c r="K163" s="253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154</v>
      </c>
      <c r="AU163" s="261" t="s">
        <v>82</v>
      </c>
      <c r="AV163" s="14" t="s">
        <v>82</v>
      </c>
      <c r="AW163" s="14" t="s">
        <v>31</v>
      </c>
      <c r="AX163" s="14" t="s">
        <v>74</v>
      </c>
      <c r="AY163" s="261" t="s">
        <v>134</v>
      </c>
    </row>
    <row r="164" s="12" customFormat="1">
      <c r="A164" s="12"/>
      <c r="B164" s="224"/>
      <c r="C164" s="225"/>
      <c r="D164" s="226" t="s">
        <v>154</v>
      </c>
      <c r="E164" s="227" t="s">
        <v>1</v>
      </c>
      <c r="F164" s="228" t="s">
        <v>272</v>
      </c>
      <c r="G164" s="225"/>
      <c r="H164" s="229">
        <v>-80.75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5" t="s">
        <v>154</v>
      </c>
      <c r="AU164" s="235" t="s">
        <v>82</v>
      </c>
      <c r="AV164" s="12" t="s">
        <v>84</v>
      </c>
      <c r="AW164" s="12" t="s">
        <v>31</v>
      </c>
      <c r="AX164" s="12" t="s">
        <v>74</v>
      </c>
      <c r="AY164" s="235" t="s">
        <v>134</v>
      </c>
    </row>
    <row r="165" s="13" customFormat="1">
      <c r="A165" s="13"/>
      <c r="B165" s="236"/>
      <c r="C165" s="237"/>
      <c r="D165" s="226" t="s">
        <v>154</v>
      </c>
      <c r="E165" s="238" t="s">
        <v>1</v>
      </c>
      <c r="F165" s="239" t="s">
        <v>156</v>
      </c>
      <c r="G165" s="237"/>
      <c r="H165" s="240">
        <v>660.54999999999995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154</v>
      </c>
      <c r="AU165" s="246" t="s">
        <v>82</v>
      </c>
      <c r="AV165" s="13" t="s">
        <v>139</v>
      </c>
      <c r="AW165" s="13" t="s">
        <v>31</v>
      </c>
      <c r="AX165" s="13" t="s">
        <v>82</v>
      </c>
      <c r="AY165" s="246" t="s">
        <v>134</v>
      </c>
    </row>
    <row r="166" s="2" customFormat="1" ht="16.5" customHeight="1">
      <c r="A166" s="39"/>
      <c r="B166" s="40"/>
      <c r="C166" s="211" t="s">
        <v>193</v>
      </c>
      <c r="D166" s="211" t="s">
        <v>135</v>
      </c>
      <c r="E166" s="212" t="s">
        <v>287</v>
      </c>
      <c r="F166" s="213" t="s">
        <v>288</v>
      </c>
      <c r="G166" s="214" t="s">
        <v>289</v>
      </c>
      <c r="H166" s="215">
        <v>19.817</v>
      </c>
      <c r="I166" s="216"/>
      <c r="J166" s="217">
        <f>ROUND(I166*H166,2)</f>
        <v>0</v>
      </c>
      <c r="K166" s="213" t="s">
        <v>1</v>
      </c>
      <c r="L166" s="45"/>
      <c r="M166" s="218" t="s">
        <v>1</v>
      </c>
      <c r="N166" s="219" t="s">
        <v>39</v>
      </c>
      <c r="O166" s="9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2" t="s">
        <v>139</v>
      </c>
      <c r="AT166" s="222" t="s">
        <v>135</v>
      </c>
      <c r="AU166" s="222" t="s">
        <v>82</v>
      </c>
      <c r="AY166" s="18" t="s">
        <v>134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82</v>
      </c>
      <c r="BK166" s="223">
        <f>ROUND(I166*H166,2)</f>
        <v>0</v>
      </c>
      <c r="BL166" s="18" t="s">
        <v>139</v>
      </c>
      <c r="BM166" s="222" t="s">
        <v>197</v>
      </c>
    </row>
    <row r="167" s="12" customFormat="1">
      <c r="A167" s="12"/>
      <c r="B167" s="224"/>
      <c r="C167" s="225"/>
      <c r="D167" s="226" t="s">
        <v>154</v>
      </c>
      <c r="E167" s="227" t="s">
        <v>1</v>
      </c>
      <c r="F167" s="228" t="s">
        <v>290</v>
      </c>
      <c r="G167" s="225"/>
      <c r="H167" s="229">
        <v>22.239999999999998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5" t="s">
        <v>154</v>
      </c>
      <c r="AU167" s="235" t="s">
        <v>82</v>
      </c>
      <c r="AV167" s="12" t="s">
        <v>84</v>
      </c>
      <c r="AW167" s="12" t="s">
        <v>31</v>
      </c>
      <c r="AX167" s="12" t="s">
        <v>74</v>
      </c>
      <c r="AY167" s="235" t="s">
        <v>134</v>
      </c>
    </row>
    <row r="168" s="14" customFormat="1">
      <c r="A168" s="14"/>
      <c r="B168" s="252"/>
      <c r="C168" s="253"/>
      <c r="D168" s="226" t="s">
        <v>154</v>
      </c>
      <c r="E168" s="254" t="s">
        <v>1</v>
      </c>
      <c r="F168" s="255" t="s">
        <v>271</v>
      </c>
      <c r="G168" s="253"/>
      <c r="H168" s="254" t="s">
        <v>1</v>
      </c>
      <c r="I168" s="256"/>
      <c r="J168" s="253"/>
      <c r="K168" s="253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154</v>
      </c>
      <c r="AU168" s="261" t="s">
        <v>82</v>
      </c>
      <c r="AV168" s="14" t="s">
        <v>82</v>
      </c>
      <c r="AW168" s="14" t="s">
        <v>31</v>
      </c>
      <c r="AX168" s="14" t="s">
        <v>74</v>
      </c>
      <c r="AY168" s="261" t="s">
        <v>134</v>
      </c>
    </row>
    <row r="169" s="12" customFormat="1">
      <c r="A169" s="12"/>
      <c r="B169" s="224"/>
      <c r="C169" s="225"/>
      <c r="D169" s="226" t="s">
        <v>154</v>
      </c>
      <c r="E169" s="227" t="s">
        <v>1</v>
      </c>
      <c r="F169" s="228" t="s">
        <v>291</v>
      </c>
      <c r="G169" s="225"/>
      <c r="H169" s="229">
        <v>-2.423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5" t="s">
        <v>154</v>
      </c>
      <c r="AU169" s="235" t="s">
        <v>82</v>
      </c>
      <c r="AV169" s="12" t="s">
        <v>84</v>
      </c>
      <c r="AW169" s="12" t="s">
        <v>31</v>
      </c>
      <c r="AX169" s="12" t="s">
        <v>74</v>
      </c>
      <c r="AY169" s="235" t="s">
        <v>134</v>
      </c>
    </row>
    <row r="170" s="13" customFormat="1">
      <c r="A170" s="13"/>
      <c r="B170" s="236"/>
      <c r="C170" s="237"/>
      <c r="D170" s="226" t="s">
        <v>154</v>
      </c>
      <c r="E170" s="238" t="s">
        <v>1</v>
      </c>
      <c r="F170" s="239" t="s">
        <v>156</v>
      </c>
      <c r="G170" s="237"/>
      <c r="H170" s="240">
        <v>19.817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154</v>
      </c>
      <c r="AU170" s="246" t="s">
        <v>82</v>
      </c>
      <c r="AV170" s="13" t="s">
        <v>139</v>
      </c>
      <c r="AW170" s="13" t="s">
        <v>31</v>
      </c>
      <c r="AX170" s="13" t="s">
        <v>82</v>
      </c>
      <c r="AY170" s="246" t="s">
        <v>134</v>
      </c>
    </row>
    <row r="171" s="11" customFormat="1" ht="25.92" customHeight="1">
      <c r="A171" s="11"/>
      <c r="B171" s="197"/>
      <c r="C171" s="198"/>
      <c r="D171" s="199" t="s">
        <v>73</v>
      </c>
      <c r="E171" s="200" t="s">
        <v>292</v>
      </c>
      <c r="F171" s="200" t="s">
        <v>293</v>
      </c>
      <c r="G171" s="198"/>
      <c r="H171" s="198"/>
      <c r="I171" s="201"/>
      <c r="J171" s="202">
        <f>BK171</f>
        <v>0</v>
      </c>
      <c r="K171" s="198"/>
      <c r="L171" s="203"/>
      <c r="M171" s="204"/>
      <c r="N171" s="205"/>
      <c r="O171" s="205"/>
      <c r="P171" s="206">
        <f>SUM(P172:P184)</f>
        <v>0</v>
      </c>
      <c r="Q171" s="205"/>
      <c r="R171" s="206">
        <f>SUM(R172:R184)</f>
        <v>0</v>
      </c>
      <c r="S171" s="205"/>
      <c r="T171" s="207">
        <f>SUM(T172:T184)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08" t="s">
        <v>82</v>
      </c>
      <c r="AT171" s="209" t="s">
        <v>73</v>
      </c>
      <c r="AU171" s="209" t="s">
        <v>74</v>
      </c>
      <c r="AY171" s="208" t="s">
        <v>134</v>
      </c>
      <c r="BK171" s="210">
        <f>SUM(BK172:BK184)</f>
        <v>0</v>
      </c>
    </row>
    <row r="172" s="2" customFormat="1" ht="16.5" customHeight="1">
      <c r="A172" s="39"/>
      <c r="B172" s="40"/>
      <c r="C172" s="211" t="s">
        <v>163</v>
      </c>
      <c r="D172" s="211" t="s">
        <v>135</v>
      </c>
      <c r="E172" s="212" t="s">
        <v>294</v>
      </c>
      <c r="F172" s="213" t="s">
        <v>295</v>
      </c>
      <c r="G172" s="214" t="s">
        <v>179</v>
      </c>
      <c r="H172" s="215">
        <v>1852.335</v>
      </c>
      <c r="I172" s="216"/>
      <c r="J172" s="217">
        <f>ROUND(I172*H172,2)</f>
        <v>0</v>
      </c>
      <c r="K172" s="213" t="s">
        <v>1</v>
      </c>
      <c r="L172" s="45"/>
      <c r="M172" s="218" t="s">
        <v>1</v>
      </c>
      <c r="N172" s="219" t="s">
        <v>39</v>
      </c>
      <c r="O172" s="92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2" t="s">
        <v>139</v>
      </c>
      <c r="AT172" s="222" t="s">
        <v>135</v>
      </c>
      <c r="AU172" s="222" t="s">
        <v>82</v>
      </c>
      <c r="AY172" s="18" t="s">
        <v>134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8" t="s">
        <v>82</v>
      </c>
      <c r="BK172" s="223">
        <f>ROUND(I172*H172,2)</f>
        <v>0</v>
      </c>
      <c r="BL172" s="18" t="s">
        <v>139</v>
      </c>
      <c r="BM172" s="222" t="s">
        <v>201</v>
      </c>
    </row>
    <row r="173" s="12" customFormat="1">
      <c r="A173" s="12"/>
      <c r="B173" s="224"/>
      <c r="C173" s="225"/>
      <c r="D173" s="226" t="s">
        <v>154</v>
      </c>
      <c r="E173" s="227" t="s">
        <v>1</v>
      </c>
      <c r="F173" s="228" t="s">
        <v>296</v>
      </c>
      <c r="G173" s="225"/>
      <c r="H173" s="229">
        <v>1852.335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5" t="s">
        <v>154</v>
      </c>
      <c r="AU173" s="235" t="s">
        <v>82</v>
      </c>
      <c r="AV173" s="12" t="s">
        <v>84</v>
      </c>
      <c r="AW173" s="12" t="s">
        <v>31</v>
      </c>
      <c r="AX173" s="12" t="s">
        <v>74</v>
      </c>
      <c r="AY173" s="235" t="s">
        <v>134</v>
      </c>
    </row>
    <row r="174" s="13" customFormat="1">
      <c r="A174" s="13"/>
      <c r="B174" s="236"/>
      <c r="C174" s="237"/>
      <c r="D174" s="226" t="s">
        <v>154</v>
      </c>
      <c r="E174" s="238" t="s">
        <v>1</v>
      </c>
      <c r="F174" s="239" t="s">
        <v>156</v>
      </c>
      <c r="G174" s="237"/>
      <c r="H174" s="240">
        <v>1852.335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154</v>
      </c>
      <c r="AU174" s="246" t="s">
        <v>82</v>
      </c>
      <c r="AV174" s="13" t="s">
        <v>139</v>
      </c>
      <c r="AW174" s="13" t="s">
        <v>31</v>
      </c>
      <c r="AX174" s="13" t="s">
        <v>82</v>
      </c>
      <c r="AY174" s="246" t="s">
        <v>134</v>
      </c>
    </row>
    <row r="175" s="2" customFormat="1" ht="16.5" customHeight="1">
      <c r="A175" s="39"/>
      <c r="B175" s="40"/>
      <c r="C175" s="211" t="s">
        <v>203</v>
      </c>
      <c r="D175" s="211" t="s">
        <v>135</v>
      </c>
      <c r="E175" s="212" t="s">
        <v>297</v>
      </c>
      <c r="F175" s="213" t="s">
        <v>298</v>
      </c>
      <c r="G175" s="214" t="s">
        <v>179</v>
      </c>
      <c r="H175" s="215">
        <v>1852.335</v>
      </c>
      <c r="I175" s="216"/>
      <c r="J175" s="217">
        <f>ROUND(I175*H175,2)</f>
        <v>0</v>
      </c>
      <c r="K175" s="213" t="s">
        <v>1</v>
      </c>
      <c r="L175" s="45"/>
      <c r="M175" s="218" t="s">
        <v>1</v>
      </c>
      <c r="N175" s="219" t="s">
        <v>39</v>
      </c>
      <c r="O175" s="92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2" t="s">
        <v>139</v>
      </c>
      <c r="AT175" s="222" t="s">
        <v>135</v>
      </c>
      <c r="AU175" s="222" t="s">
        <v>82</v>
      </c>
      <c r="AY175" s="18" t="s">
        <v>134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8" t="s">
        <v>82</v>
      </c>
      <c r="BK175" s="223">
        <f>ROUND(I175*H175,2)</f>
        <v>0</v>
      </c>
      <c r="BL175" s="18" t="s">
        <v>139</v>
      </c>
      <c r="BM175" s="222" t="s">
        <v>206</v>
      </c>
    </row>
    <row r="176" s="2" customFormat="1" ht="16.5" customHeight="1">
      <c r="A176" s="39"/>
      <c r="B176" s="40"/>
      <c r="C176" s="211" t="s">
        <v>168</v>
      </c>
      <c r="D176" s="211" t="s">
        <v>135</v>
      </c>
      <c r="E176" s="212" t="s">
        <v>261</v>
      </c>
      <c r="F176" s="213" t="s">
        <v>262</v>
      </c>
      <c r="G176" s="214" t="s">
        <v>179</v>
      </c>
      <c r="H176" s="215">
        <v>1852.335</v>
      </c>
      <c r="I176" s="216"/>
      <c r="J176" s="217">
        <f>ROUND(I176*H176,2)</f>
        <v>0</v>
      </c>
      <c r="K176" s="213" t="s">
        <v>1</v>
      </c>
      <c r="L176" s="45"/>
      <c r="M176" s="218" t="s">
        <v>1</v>
      </c>
      <c r="N176" s="219" t="s">
        <v>39</v>
      </c>
      <c r="O176" s="9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2" t="s">
        <v>139</v>
      </c>
      <c r="AT176" s="222" t="s">
        <v>135</v>
      </c>
      <c r="AU176" s="222" t="s">
        <v>82</v>
      </c>
      <c r="AY176" s="18" t="s">
        <v>134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8" t="s">
        <v>82</v>
      </c>
      <c r="BK176" s="223">
        <f>ROUND(I176*H176,2)</f>
        <v>0</v>
      </c>
      <c r="BL176" s="18" t="s">
        <v>139</v>
      </c>
      <c r="BM176" s="222" t="s">
        <v>209</v>
      </c>
    </row>
    <row r="177" s="2" customFormat="1" ht="16.5" customHeight="1">
      <c r="A177" s="39"/>
      <c r="B177" s="40"/>
      <c r="C177" s="211" t="s">
        <v>210</v>
      </c>
      <c r="D177" s="211" t="s">
        <v>135</v>
      </c>
      <c r="E177" s="212" t="s">
        <v>259</v>
      </c>
      <c r="F177" s="213" t="s">
        <v>260</v>
      </c>
      <c r="G177" s="214" t="s">
        <v>179</v>
      </c>
      <c r="H177" s="215">
        <v>1852.335</v>
      </c>
      <c r="I177" s="216"/>
      <c r="J177" s="217">
        <f>ROUND(I177*H177,2)</f>
        <v>0</v>
      </c>
      <c r="K177" s="213" t="s">
        <v>1</v>
      </c>
      <c r="L177" s="45"/>
      <c r="M177" s="218" t="s">
        <v>1</v>
      </c>
      <c r="N177" s="219" t="s">
        <v>39</v>
      </c>
      <c r="O177" s="92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2" t="s">
        <v>139</v>
      </c>
      <c r="AT177" s="222" t="s">
        <v>135</v>
      </c>
      <c r="AU177" s="222" t="s">
        <v>82</v>
      </c>
      <c r="AY177" s="18" t="s">
        <v>134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8" t="s">
        <v>82</v>
      </c>
      <c r="BK177" s="223">
        <f>ROUND(I177*H177,2)</f>
        <v>0</v>
      </c>
      <c r="BL177" s="18" t="s">
        <v>139</v>
      </c>
      <c r="BM177" s="222" t="s">
        <v>213</v>
      </c>
    </row>
    <row r="178" s="2" customFormat="1" ht="16.5" customHeight="1">
      <c r="A178" s="39"/>
      <c r="B178" s="40"/>
      <c r="C178" s="211" t="s">
        <v>176</v>
      </c>
      <c r="D178" s="211" t="s">
        <v>135</v>
      </c>
      <c r="E178" s="212" t="s">
        <v>264</v>
      </c>
      <c r="F178" s="213" t="s">
        <v>265</v>
      </c>
      <c r="G178" s="214" t="s">
        <v>179</v>
      </c>
      <c r="H178" s="215">
        <v>1852.335</v>
      </c>
      <c r="I178" s="216"/>
      <c r="J178" s="217">
        <f>ROUND(I178*H178,2)</f>
        <v>0</v>
      </c>
      <c r="K178" s="213" t="s">
        <v>1</v>
      </c>
      <c r="L178" s="45"/>
      <c r="M178" s="218" t="s">
        <v>1</v>
      </c>
      <c r="N178" s="219" t="s">
        <v>39</v>
      </c>
      <c r="O178" s="92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2" t="s">
        <v>139</v>
      </c>
      <c r="AT178" s="222" t="s">
        <v>135</v>
      </c>
      <c r="AU178" s="222" t="s">
        <v>82</v>
      </c>
      <c r="AY178" s="18" t="s">
        <v>134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8" t="s">
        <v>82</v>
      </c>
      <c r="BK178" s="223">
        <f>ROUND(I178*H178,2)</f>
        <v>0</v>
      </c>
      <c r="BL178" s="18" t="s">
        <v>139</v>
      </c>
      <c r="BM178" s="222" t="s">
        <v>216</v>
      </c>
    </row>
    <row r="179" s="2" customFormat="1" ht="16.5" customHeight="1">
      <c r="A179" s="39"/>
      <c r="B179" s="40"/>
      <c r="C179" s="211" t="s">
        <v>299</v>
      </c>
      <c r="D179" s="211" t="s">
        <v>135</v>
      </c>
      <c r="E179" s="212" t="s">
        <v>266</v>
      </c>
      <c r="F179" s="213" t="s">
        <v>267</v>
      </c>
      <c r="G179" s="214" t="s">
        <v>179</v>
      </c>
      <c r="H179" s="215">
        <v>1852.335</v>
      </c>
      <c r="I179" s="216"/>
      <c r="J179" s="217">
        <f>ROUND(I179*H179,2)</f>
        <v>0</v>
      </c>
      <c r="K179" s="213" t="s">
        <v>1</v>
      </c>
      <c r="L179" s="45"/>
      <c r="M179" s="218" t="s">
        <v>1</v>
      </c>
      <c r="N179" s="219" t="s">
        <v>39</v>
      </c>
      <c r="O179" s="92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2" t="s">
        <v>139</v>
      </c>
      <c r="AT179" s="222" t="s">
        <v>135</v>
      </c>
      <c r="AU179" s="222" t="s">
        <v>82</v>
      </c>
      <c r="AY179" s="18" t="s">
        <v>134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8" t="s">
        <v>82</v>
      </c>
      <c r="BK179" s="223">
        <f>ROUND(I179*H179,2)</f>
        <v>0</v>
      </c>
      <c r="BL179" s="18" t="s">
        <v>139</v>
      </c>
      <c r="BM179" s="222" t="s">
        <v>300</v>
      </c>
    </row>
    <row r="180" s="2" customFormat="1" ht="16.5" customHeight="1">
      <c r="A180" s="39"/>
      <c r="B180" s="40"/>
      <c r="C180" s="211" t="s">
        <v>180</v>
      </c>
      <c r="D180" s="211" t="s">
        <v>135</v>
      </c>
      <c r="E180" s="212" t="s">
        <v>301</v>
      </c>
      <c r="F180" s="213" t="s">
        <v>302</v>
      </c>
      <c r="G180" s="214" t="s">
        <v>179</v>
      </c>
      <c r="H180" s="215">
        <v>1852.335</v>
      </c>
      <c r="I180" s="216"/>
      <c r="J180" s="217">
        <f>ROUND(I180*H180,2)</f>
        <v>0</v>
      </c>
      <c r="K180" s="213" t="s">
        <v>1</v>
      </c>
      <c r="L180" s="45"/>
      <c r="M180" s="218" t="s">
        <v>1</v>
      </c>
      <c r="N180" s="219" t="s">
        <v>39</v>
      </c>
      <c r="O180" s="92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2" t="s">
        <v>139</v>
      </c>
      <c r="AT180" s="222" t="s">
        <v>135</v>
      </c>
      <c r="AU180" s="222" t="s">
        <v>82</v>
      </c>
      <c r="AY180" s="18" t="s">
        <v>134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8" t="s">
        <v>82</v>
      </c>
      <c r="BK180" s="223">
        <f>ROUND(I180*H180,2)</f>
        <v>0</v>
      </c>
      <c r="BL180" s="18" t="s">
        <v>139</v>
      </c>
      <c r="BM180" s="222" t="s">
        <v>303</v>
      </c>
    </row>
    <row r="181" s="2" customFormat="1" ht="16.5" customHeight="1">
      <c r="A181" s="39"/>
      <c r="B181" s="40"/>
      <c r="C181" s="211" t="s">
        <v>7</v>
      </c>
      <c r="D181" s="211" t="s">
        <v>135</v>
      </c>
      <c r="E181" s="212" t="s">
        <v>304</v>
      </c>
      <c r="F181" s="213" t="s">
        <v>305</v>
      </c>
      <c r="G181" s="214" t="s">
        <v>196</v>
      </c>
      <c r="H181" s="215">
        <v>3334.203</v>
      </c>
      <c r="I181" s="216"/>
      <c r="J181" s="217">
        <f>ROUND(I181*H181,2)</f>
        <v>0</v>
      </c>
      <c r="K181" s="213" t="s">
        <v>1</v>
      </c>
      <c r="L181" s="45"/>
      <c r="M181" s="218" t="s">
        <v>1</v>
      </c>
      <c r="N181" s="219" t="s">
        <v>39</v>
      </c>
      <c r="O181" s="92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2" t="s">
        <v>139</v>
      </c>
      <c r="AT181" s="222" t="s">
        <v>135</v>
      </c>
      <c r="AU181" s="222" t="s">
        <v>82</v>
      </c>
      <c r="AY181" s="18" t="s">
        <v>134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8" t="s">
        <v>82</v>
      </c>
      <c r="BK181" s="223">
        <f>ROUND(I181*H181,2)</f>
        <v>0</v>
      </c>
      <c r="BL181" s="18" t="s">
        <v>139</v>
      </c>
      <c r="BM181" s="222" t="s">
        <v>306</v>
      </c>
    </row>
    <row r="182" s="14" customFormat="1">
      <c r="A182" s="14"/>
      <c r="B182" s="252"/>
      <c r="C182" s="253"/>
      <c r="D182" s="226" t="s">
        <v>154</v>
      </c>
      <c r="E182" s="254" t="s">
        <v>1</v>
      </c>
      <c r="F182" s="255" t="s">
        <v>307</v>
      </c>
      <c r="G182" s="253"/>
      <c r="H182" s="254" t="s">
        <v>1</v>
      </c>
      <c r="I182" s="256"/>
      <c r="J182" s="253"/>
      <c r="K182" s="253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154</v>
      </c>
      <c r="AU182" s="261" t="s">
        <v>82</v>
      </c>
      <c r="AV182" s="14" t="s">
        <v>82</v>
      </c>
      <c r="AW182" s="14" t="s">
        <v>31</v>
      </c>
      <c r="AX182" s="14" t="s">
        <v>74</v>
      </c>
      <c r="AY182" s="261" t="s">
        <v>134</v>
      </c>
    </row>
    <row r="183" s="12" customFormat="1">
      <c r="A183" s="12"/>
      <c r="B183" s="224"/>
      <c r="C183" s="225"/>
      <c r="D183" s="226" t="s">
        <v>154</v>
      </c>
      <c r="E183" s="227" t="s">
        <v>1</v>
      </c>
      <c r="F183" s="228" t="s">
        <v>308</v>
      </c>
      <c r="G183" s="225"/>
      <c r="H183" s="229">
        <v>3334.203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5" t="s">
        <v>154</v>
      </c>
      <c r="AU183" s="235" t="s">
        <v>82</v>
      </c>
      <c r="AV183" s="12" t="s">
        <v>84</v>
      </c>
      <c r="AW183" s="12" t="s">
        <v>31</v>
      </c>
      <c r="AX183" s="12" t="s">
        <v>74</v>
      </c>
      <c r="AY183" s="235" t="s">
        <v>134</v>
      </c>
    </row>
    <row r="184" s="13" customFormat="1">
      <c r="A184" s="13"/>
      <c r="B184" s="236"/>
      <c r="C184" s="237"/>
      <c r="D184" s="226" t="s">
        <v>154</v>
      </c>
      <c r="E184" s="238" t="s">
        <v>1</v>
      </c>
      <c r="F184" s="239" t="s">
        <v>156</v>
      </c>
      <c r="G184" s="237"/>
      <c r="H184" s="240">
        <v>3334.203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154</v>
      </c>
      <c r="AU184" s="246" t="s">
        <v>82</v>
      </c>
      <c r="AV184" s="13" t="s">
        <v>139</v>
      </c>
      <c r="AW184" s="13" t="s">
        <v>31</v>
      </c>
      <c r="AX184" s="13" t="s">
        <v>82</v>
      </c>
      <c r="AY184" s="246" t="s">
        <v>134</v>
      </c>
    </row>
    <row r="185" s="11" customFormat="1" ht="25.92" customHeight="1">
      <c r="A185" s="11"/>
      <c r="B185" s="197"/>
      <c r="C185" s="198"/>
      <c r="D185" s="199" t="s">
        <v>73</v>
      </c>
      <c r="E185" s="200" t="s">
        <v>84</v>
      </c>
      <c r="F185" s="200" t="s">
        <v>309</v>
      </c>
      <c r="G185" s="198"/>
      <c r="H185" s="198"/>
      <c r="I185" s="201"/>
      <c r="J185" s="202">
        <f>BK185</f>
        <v>0</v>
      </c>
      <c r="K185" s="198"/>
      <c r="L185" s="203"/>
      <c r="M185" s="204"/>
      <c r="N185" s="205"/>
      <c r="O185" s="205"/>
      <c r="P185" s="206">
        <f>SUM(P186:P191)</f>
        <v>0</v>
      </c>
      <c r="Q185" s="205"/>
      <c r="R185" s="206">
        <f>SUM(R186:R191)</f>
        <v>0</v>
      </c>
      <c r="S185" s="205"/>
      <c r="T185" s="207">
        <f>SUM(T186:T191)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8" t="s">
        <v>82</v>
      </c>
      <c r="AT185" s="209" t="s">
        <v>73</v>
      </c>
      <c r="AU185" s="209" t="s">
        <v>74</v>
      </c>
      <c r="AY185" s="208" t="s">
        <v>134</v>
      </c>
      <c r="BK185" s="210">
        <f>SUM(BK186:BK191)</f>
        <v>0</v>
      </c>
    </row>
    <row r="186" s="2" customFormat="1" ht="16.5" customHeight="1">
      <c r="A186" s="39"/>
      <c r="B186" s="40"/>
      <c r="C186" s="211" t="s">
        <v>185</v>
      </c>
      <c r="D186" s="211" t="s">
        <v>135</v>
      </c>
      <c r="E186" s="212" t="s">
        <v>310</v>
      </c>
      <c r="F186" s="213" t="s">
        <v>311</v>
      </c>
      <c r="G186" s="214" t="s">
        <v>179</v>
      </c>
      <c r="H186" s="215">
        <v>22.413</v>
      </c>
      <c r="I186" s="216"/>
      <c r="J186" s="217">
        <f>ROUND(I186*H186,2)</f>
        <v>0</v>
      </c>
      <c r="K186" s="213" t="s">
        <v>1</v>
      </c>
      <c r="L186" s="45"/>
      <c r="M186" s="218" t="s">
        <v>1</v>
      </c>
      <c r="N186" s="219" t="s">
        <v>39</v>
      </c>
      <c r="O186" s="92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2" t="s">
        <v>139</v>
      </c>
      <c r="AT186" s="222" t="s">
        <v>135</v>
      </c>
      <c r="AU186" s="222" t="s">
        <v>82</v>
      </c>
      <c r="AY186" s="18" t="s">
        <v>134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8" t="s">
        <v>82</v>
      </c>
      <c r="BK186" s="223">
        <f>ROUND(I186*H186,2)</f>
        <v>0</v>
      </c>
      <c r="BL186" s="18" t="s">
        <v>139</v>
      </c>
      <c r="BM186" s="222" t="s">
        <v>312</v>
      </c>
    </row>
    <row r="187" s="14" customFormat="1">
      <c r="A187" s="14"/>
      <c r="B187" s="252"/>
      <c r="C187" s="253"/>
      <c r="D187" s="226" t="s">
        <v>154</v>
      </c>
      <c r="E187" s="254" t="s">
        <v>1</v>
      </c>
      <c r="F187" s="255" t="s">
        <v>313</v>
      </c>
      <c r="G187" s="253"/>
      <c r="H187" s="254" t="s">
        <v>1</v>
      </c>
      <c r="I187" s="256"/>
      <c r="J187" s="253"/>
      <c r="K187" s="253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154</v>
      </c>
      <c r="AU187" s="261" t="s">
        <v>82</v>
      </c>
      <c r="AV187" s="14" t="s">
        <v>82</v>
      </c>
      <c r="AW187" s="14" t="s">
        <v>31</v>
      </c>
      <c r="AX187" s="14" t="s">
        <v>74</v>
      </c>
      <c r="AY187" s="261" t="s">
        <v>134</v>
      </c>
    </row>
    <row r="188" s="14" customFormat="1">
      <c r="A188" s="14"/>
      <c r="B188" s="252"/>
      <c r="C188" s="253"/>
      <c r="D188" s="226" t="s">
        <v>154</v>
      </c>
      <c r="E188" s="254" t="s">
        <v>1</v>
      </c>
      <c r="F188" s="255" t="s">
        <v>314</v>
      </c>
      <c r="G188" s="253"/>
      <c r="H188" s="254" t="s">
        <v>1</v>
      </c>
      <c r="I188" s="256"/>
      <c r="J188" s="253"/>
      <c r="K188" s="253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154</v>
      </c>
      <c r="AU188" s="261" t="s">
        <v>82</v>
      </c>
      <c r="AV188" s="14" t="s">
        <v>82</v>
      </c>
      <c r="AW188" s="14" t="s">
        <v>31</v>
      </c>
      <c r="AX188" s="14" t="s">
        <v>74</v>
      </c>
      <c r="AY188" s="261" t="s">
        <v>134</v>
      </c>
    </row>
    <row r="189" s="12" customFormat="1">
      <c r="A189" s="12"/>
      <c r="B189" s="224"/>
      <c r="C189" s="225"/>
      <c r="D189" s="226" t="s">
        <v>154</v>
      </c>
      <c r="E189" s="227" t="s">
        <v>1</v>
      </c>
      <c r="F189" s="228" t="s">
        <v>258</v>
      </c>
      <c r="G189" s="225"/>
      <c r="H189" s="229">
        <v>22.413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5" t="s">
        <v>154</v>
      </c>
      <c r="AU189" s="235" t="s">
        <v>82</v>
      </c>
      <c r="AV189" s="12" t="s">
        <v>84</v>
      </c>
      <c r="AW189" s="12" t="s">
        <v>31</v>
      </c>
      <c r="AX189" s="12" t="s">
        <v>74</v>
      </c>
      <c r="AY189" s="235" t="s">
        <v>134</v>
      </c>
    </row>
    <row r="190" s="13" customFormat="1">
      <c r="A190" s="13"/>
      <c r="B190" s="236"/>
      <c r="C190" s="237"/>
      <c r="D190" s="226" t="s">
        <v>154</v>
      </c>
      <c r="E190" s="238" t="s">
        <v>1</v>
      </c>
      <c r="F190" s="239" t="s">
        <v>156</v>
      </c>
      <c r="G190" s="237"/>
      <c r="H190" s="240">
        <v>22.413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154</v>
      </c>
      <c r="AU190" s="246" t="s">
        <v>82</v>
      </c>
      <c r="AV190" s="13" t="s">
        <v>139</v>
      </c>
      <c r="AW190" s="13" t="s">
        <v>31</v>
      </c>
      <c r="AX190" s="13" t="s">
        <v>82</v>
      </c>
      <c r="AY190" s="246" t="s">
        <v>134</v>
      </c>
    </row>
    <row r="191" s="2" customFormat="1" ht="16.5" customHeight="1">
      <c r="A191" s="39"/>
      <c r="B191" s="40"/>
      <c r="C191" s="211" t="s">
        <v>315</v>
      </c>
      <c r="D191" s="211" t="s">
        <v>135</v>
      </c>
      <c r="E191" s="212" t="s">
        <v>316</v>
      </c>
      <c r="F191" s="213" t="s">
        <v>317</v>
      </c>
      <c r="G191" s="214" t="s">
        <v>318</v>
      </c>
      <c r="H191" s="215">
        <v>81.5</v>
      </c>
      <c r="I191" s="216"/>
      <c r="J191" s="217">
        <f>ROUND(I191*H191,2)</f>
        <v>0</v>
      </c>
      <c r="K191" s="213" t="s">
        <v>1</v>
      </c>
      <c r="L191" s="45"/>
      <c r="M191" s="218" t="s">
        <v>1</v>
      </c>
      <c r="N191" s="219" t="s">
        <v>39</v>
      </c>
      <c r="O191" s="92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2" t="s">
        <v>139</v>
      </c>
      <c r="AT191" s="222" t="s">
        <v>135</v>
      </c>
      <c r="AU191" s="222" t="s">
        <v>82</v>
      </c>
      <c r="AY191" s="18" t="s">
        <v>134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8" t="s">
        <v>82</v>
      </c>
      <c r="BK191" s="223">
        <f>ROUND(I191*H191,2)</f>
        <v>0</v>
      </c>
      <c r="BL191" s="18" t="s">
        <v>139</v>
      </c>
      <c r="BM191" s="222" t="s">
        <v>319</v>
      </c>
    </row>
    <row r="192" s="11" customFormat="1" ht="25.92" customHeight="1">
      <c r="A192" s="11"/>
      <c r="B192" s="197"/>
      <c r="C192" s="198"/>
      <c r="D192" s="199" t="s">
        <v>73</v>
      </c>
      <c r="E192" s="200" t="s">
        <v>142</v>
      </c>
      <c r="F192" s="200" t="s">
        <v>320</v>
      </c>
      <c r="G192" s="198"/>
      <c r="H192" s="198"/>
      <c r="I192" s="201"/>
      <c r="J192" s="202">
        <f>BK192</f>
        <v>0</v>
      </c>
      <c r="K192" s="198"/>
      <c r="L192" s="203"/>
      <c r="M192" s="204"/>
      <c r="N192" s="205"/>
      <c r="O192" s="205"/>
      <c r="P192" s="206">
        <f>SUM(P193:P203)</f>
        <v>0</v>
      </c>
      <c r="Q192" s="205"/>
      <c r="R192" s="206">
        <f>SUM(R193:R203)</f>
        <v>0</v>
      </c>
      <c r="S192" s="205"/>
      <c r="T192" s="207">
        <f>SUM(T193:T203)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08" t="s">
        <v>82</v>
      </c>
      <c r="AT192" s="209" t="s">
        <v>73</v>
      </c>
      <c r="AU192" s="209" t="s">
        <v>74</v>
      </c>
      <c r="AY192" s="208" t="s">
        <v>134</v>
      </c>
      <c r="BK192" s="210">
        <f>SUM(BK193:BK203)</f>
        <v>0</v>
      </c>
    </row>
    <row r="193" s="2" customFormat="1" ht="16.5" customHeight="1">
      <c r="A193" s="39"/>
      <c r="B193" s="40"/>
      <c r="C193" s="211" t="s">
        <v>190</v>
      </c>
      <c r="D193" s="211" t="s">
        <v>135</v>
      </c>
      <c r="E193" s="212" t="s">
        <v>321</v>
      </c>
      <c r="F193" s="213" t="s">
        <v>322</v>
      </c>
      <c r="G193" s="214" t="s">
        <v>318</v>
      </c>
      <c r="H193" s="215">
        <v>41</v>
      </c>
      <c r="I193" s="216"/>
      <c r="J193" s="217">
        <f>ROUND(I193*H193,2)</f>
        <v>0</v>
      </c>
      <c r="K193" s="213" t="s">
        <v>1</v>
      </c>
      <c r="L193" s="45"/>
      <c r="M193" s="218" t="s">
        <v>1</v>
      </c>
      <c r="N193" s="219" t="s">
        <v>39</v>
      </c>
      <c r="O193" s="92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2" t="s">
        <v>139</v>
      </c>
      <c r="AT193" s="222" t="s">
        <v>135</v>
      </c>
      <c r="AU193" s="222" t="s">
        <v>82</v>
      </c>
      <c r="AY193" s="18" t="s">
        <v>134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8" t="s">
        <v>82</v>
      </c>
      <c r="BK193" s="223">
        <f>ROUND(I193*H193,2)</f>
        <v>0</v>
      </c>
      <c r="BL193" s="18" t="s">
        <v>139</v>
      </c>
      <c r="BM193" s="222" t="s">
        <v>323</v>
      </c>
    </row>
    <row r="194" s="2" customFormat="1" ht="16.5" customHeight="1">
      <c r="A194" s="39"/>
      <c r="B194" s="40"/>
      <c r="C194" s="211" t="s">
        <v>324</v>
      </c>
      <c r="D194" s="211" t="s">
        <v>135</v>
      </c>
      <c r="E194" s="212" t="s">
        <v>325</v>
      </c>
      <c r="F194" s="213" t="s">
        <v>326</v>
      </c>
      <c r="G194" s="214" t="s">
        <v>318</v>
      </c>
      <c r="H194" s="215">
        <v>41.5</v>
      </c>
      <c r="I194" s="216"/>
      <c r="J194" s="217">
        <f>ROUND(I194*H194,2)</f>
        <v>0</v>
      </c>
      <c r="K194" s="213" t="s">
        <v>1</v>
      </c>
      <c r="L194" s="45"/>
      <c r="M194" s="218" t="s">
        <v>1</v>
      </c>
      <c r="N194" s="219" t="s">
        <v>39</v>
      </c>
      <c r="O194" s="92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2" t="s">
        <v>139</v>
      </c>
      <c r="AT194" s="222" t="s">
        <v>135</v>
      </c>
      <c r="AU194" s="222" t="s">
        <v>82</v>
      </c>
      <c r="AY194" s="18" t="s">
        <v>134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8" t="s">
        <v>82</v>
      </c>
      <c r="BK194" s="223">
        <f>ROUND(I194*H194,2)</f>
        <v>0</v>
      </c>
      <c r="BL194" s="18" t="s">
        <v>139</v>
      </c>
      <c r="BM194" s="222" t="s">
        <v>327</v>
      </c>
    </row>
    <row r="195" s="2" customFormat="1" ht="16.5" customHeight="1">
      <c r="A195" s="39"/>
      <c r="B195" s="40"/>
      <c r="C195" s="211" t="s">
        <v>197</v>
      </c>
      <c r="D195" s="211" t="s">
        <v>135</v>
      </c>
      <c r="E195" s="212" t="s">
        <v>328</v>
      </c>
      <c r="F195" s="213" t="s">
        <v>329</v>
      </c>
      <c r="G195" s="214" t="s">
        <v>318</v>
      </c>
      <c r="H195" s="215">
        <v>42</v>
      </c>
      <c r="I195" s="216"/>
      <c r="J195" s="217">
        <f>ROUND(I195*H195,2)</f>
        <v>0</v>
      </c>
      <c r="K195" s="213" t="s">
        <v>1</v>
      </c>
      <c r="L195" s="45"/>
      <c r="M195" s="218" t="s">
        <v>1</v>
      </c>
      <c r="N195" s="219" t="s">
        <v>39</v>
      </c>
      <c r="O195" s="92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2" t="s">
        <v>139</v>
      </c>
      <c r="AT195" s="222" t="s">
        <v>135</v>
      </c>
      <c r="AU195" s="222" t="s">
        <v>82</v>
      </c>
      <c r="AY195" s="18" t="s">
        <v>134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8" t="s">
        <v>82</v>
      </c>
      <c r="BK195" s="223">
        <f>ROUND(I195*H195,2)</f>
        <v>0</v>
      </c>
      <c r="BL195" s="18" t="s">
        <v>139</v>
      </c>
      <c r="BM195" s="222" t="s">
        <v>330</v>
      </c>
    </row>
    <row r="196" s="12" customFormat="1">
      <c r="A196" s="12"/>
      <c r="B196" s="224"/>
      <c r="C196" s="225"/>
      <c r="D196" s="226" t="s">
        <v>154</v>
      </c>
      <c r="E196" s="227" t="s">
        <v>1</v>
      </c>
      <c r="F196" s="228" t="s">
        <v>331</v>
      </c>
      <c r="G196" s="225"/>
      <c r="H196" s="229">
        <v>42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5" t="s">
        <v>154</v>
      </c>
      <c r="AU196" s="235" t="s">
        <v>82</v>
      </c>
      <c r="AV196" s="12" t="s">
        <v>84</v>
      </c>
      <c r="AW196" s="12" t="s">
        <v>31</v>
      </c>
      <c r="AX196" s="12" t="s">
        <v>74</v>
      </c>
      <c r="AY196" s="235" t="s">
        <v>134</v>
      </c>
    </row>
    <row r="197" s="13" customFormat="1">
      <c r="A197" s="13"/>
      <c r="B197" s="236"/>
      <c r="C197" s="237"/>
      <c r="D197" s="226" t="s">
        <v>154</v>
      </c>
      <c r="E197" s="238" t="s">
        <v>1</v>
      </c>
      <c r="F197" s="239" t="s">
        <v>156</v>
      </c>
      <c r="G197" s="237"/>
      <c r="H197" s="240">
        <v>42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154</v>
      </c>
      <c r="AU197" s="246" t="s">
        <v>82</v>
      </c>
      <c r="AV197" s="13" t="s">
        <v>139</v>
      </c>
      <c r="AW197" s="13" t="s">
        <v>31</v>
      </c>
      <c r="AX197" s="13" t="s">
        <v>82</v>
      </c>
      <c r="AY197" s="246" t="s">
        <v>134</v>
      </c>
    </row>
    <row r="198" s="2" customFormat="1" ht="16.5" customHeight="1">
      <c r="A198" s="39"/>
      <c r="B198" s="40"/>
      <c r="C198" s="211" t="s">
        <v>332</v>
      </c>
      <c r="D198" s="211" t="s">
        <v>135</v>
      </c>
      <c r="E198" s="212" t="s">
        <v>333</v>
      </c>
      <c r="F198" s="213" t="s">
        <v>334</v>
      </c>
      <c r="G198" s="214" t="s">
        <v>145</v>
      </c>
      <c r="H198" s="215">
        <v>232.86099999999999</v>
      </c>
      <c r="I198" s="216"/>
      <c r="J198" s="217">
        <f>ROUND(I198*H198,2)</f>
        <v>0</v>
      </c>
      <c r="K198" s="213" t="s">
        <v>1</v>
      </c>
      <c r="L198" s="45"/>
      <c r="M198" s="218" t="s">
        <v>1</v>
      </c>
      <c r="N198" s="219" t="s">
        <v>39</v>
      </c>
      <c r="O198" s="92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2" t="s">
        <v>139</v>
      </c>
      <c r="AT198" s="222" t="s">
        <v>135</v>
      </c>
      <c r="AU198" s="222" t="s">
        <v>82</v>
      </c>
      <c r="AY198" s="18" t="s">
        <v>134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8" t="s">
        <v>82</v>
      </c>
      <c r="BK198" s="223">
        <f>ROUND(I198*H198,2)</f>
        <v>0</v>
      </c>
      <c r="BL198" s="18" t="s">
        <v>139</v>
      </c>
      <c r="BM198" s="222" t="s">
        <v>335</v>
      </c>
    </row>
    <row r="199" s="12" customFormat="1">
      <c r="A199" s="12"/>
      <c r="B199" s="224"/>
      <c r="C199" s="225"/>
      <c r="D199" s="226" t="s">
        <v>154</v>
      </c>
      <c r="E199" s="227" t="s">
        <v>1</v>
      </c>
      <c r="F199" s="228" t="s">
        <v>336</v>
      </c>
      <c r="G199" s="225"/>
      <c r="H199" s="229">
        <v>232.86099999999999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5" t="s">
        <v>154</v>
      </c>
      <c r="AU199" s="235" t="s">
        <v>82</v>
      </c>
      <c r="AV199" s="12" t="s">
        <v>84</v>
      </c>
      <c r="AW199" s="12" t="s">
        <v>31</v>
      </c>
      <c r="AX199" s="12" t="s">
        <v>74</v>
      </c>
      <c r="AY199" s="235" t="s">
        <v>134</v>
      </c>
    </row>
    <row r="200" s="13" customFormat="1">
      <c r="A200" s="13"/>
      <c r="B200" s="236"/>
      <c r="C200" s="237"/>
      <c r="D200" s="226" t="s">
        <v>154</v>
      </c>
      <c r="E200" s="238" t="s">
        <v>1</v>
      </c>
      <c r="F200" s="239" t="s">
        <v>156</v>
      </c>
      <c r="G200" s="237"/>
      <c r="H200" s="240">
        <v>232.86099999999999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154</v>
      </c>
      <c r="AU200" s="246" t="s">
        <v>82</v>
      </c>
      <c r="AV200" s="13" t="s">
        <v>139</v>
      </c>
      <c r="AW200" s="13" t="s">
        <v>31</v>
      </c>
      <c r="AX200" s="13" t="s">
        <v>82</v>
      </c>
      <c r="AY200" s="246" t="s">
        <v>134</v>
      </c>
    </row>
    <row r="201" s="2" customFormat="1" ht="16.5" customHeight="1">
      <c r="A201" s="39"/>
      <c r="B201" s="40"/>
      <c r="C201" s="211" t="s">
        <v>201</v>
      </c>
      <c r="D201" s="211" t="s">
        <v>135</v>
      </c>
      <c r="E201" s="212" t="s">
        <v>337</v>
      </c>
      <c r="F201" s="213" t="s">
        <v>338</v>
      </c>
      <c r="G201" s="214" t="s">
        <v>145</v>
      </c>
      <c r="H201" s="215">
        <v>209.57499999999999</v>
      </c>
      <c r="I201" s="216"/>
      <c r="J201" s="217">
        <f>ROUND(I201*H201,2)</f>
        <v>0</v>
      </c>
      <c r="K201" s="213" t="s">
        <v>1</v>
      </c>
      <c r="L201" s="45"/>
      <c r="M201" s="218" t="s">
        <v>1</v>
      </c>
      <c r="N201" s="219" t="s">
        <v>39</v>
      </c>
      <c r="O201" s="92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2" t="s">
        <v>139</v>
      </c>
      <c r="AT201" s="222" t="s">
        <v>135</v>
      </c>
      <c r="AU201" s="222" t="s">
        <v>82</v>
      </c>
      <c r="AY201" s="18" t="s">
        <v>134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8" t="s">
        <v>82</v>
      </c>
      <c r="BK201" s="223">
        <f>ROUND(I201*H201,2)</f>
        <v>0</v>
      </c>
      <c r="BL201" s="18" t="s">
        <v>139</v>
      </c>
      <c r="BM201" s="222" t="s">
        <v>339</v>
      </c>
    </row>
    <row r="202" s="12" customFormat="1">
      <c r="A202" s="12"/>
      <c r="B202" s="224"/>
      <c r="C202" s="225"/>
      <c r="D202" s="226" t="s">
        <v>154</v>
      </c>
      <c r="E202" s="227" t="s">
        <v>1</v>
      </c>
      <c r="F202" s="228" t="s">
        <v>340</v>
      </c>
      <c r="G202" s="225"/>
      <c r="H202" s="229">
        <v>209.57499999999999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5" t="s">
        <v>154</v>
      </c>
      <c r="AU202" s="235" t="s">
        <v>82</v>
      </c>
      <c r="AV202" s="12" t="s">
        <v>84</v>
      </c>
      <c r="AW202" s="12" t="s">
        <v>31</v>
      </c>
      <c r="AX202" s="12" t="s">
        <v>74</v>
      </c>
      <c r="AY202" s="235" t="s">
        <v>134</v>
      </c>
    </row>
    <row r="203" s="13" customFormat="1">
      <c r="A203" s="13"/>
      <c r="B203" s="236"/>
      <c r="C203" s="237"/>
      <c r="D203" s="226" t="s">
        <v>154</v>
      </c>
      <c r="E203" s="238" t="s">
        <v>1</v>
      </c>
      <c r="F203" s="239" t="s">
        <v>156</v>
      </c>
      <c r="G203" s="237"/>
      <c r="H203" s="240">
        <v>209.57499999999999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154</v>
      </c>
      <c r="AU203" s="246" t="s">
        <v>82</v>
      </c>
      <c r="AV203" s="13" t="s">
        <v>139</v>
      </c>
      <c r="AW203" s="13" t="s">
        <v>31</v>
      </c>
      <c r="AX203" s="13" t="s">
        <v>82</v>
      </c>
      <c r="AY203" s="246" t="s">
        <v>134</v>
      </c>
    </row>
    <row r="204" s="11" customFormat="1" ht="25.92" customHeight="1">
      <c r="A204" s="11"/>
      <c r="B204" s="197"/>
      <c r="C204" s="198"/>
      <c r="D204" s="199" t="s">
        <v>73</v>
      </c>
      <c r="E204" s="200" t="s">
        <v>150</v>
      </c>
      <c r="F204" s="200" t="s">
        <v>341</v>
      </c>
      <c r="G204" s="198"/>
      <c r="H204" s="198"/>
      <c r="I204" s="201"/>
      <c r="J204" s="202">
        <f>BK204</f>
        <v>0</v>
      </c>
      <c r="K204" s="198"/>
      <c r="L204" s="203"/>
      <c r="M204" s="204"/>
      <c r="N204" s="205"/>
      <c r="O204" s="205"/>
      <c r="P204" s="206">
        <f>SUM(P205:P297)</f>
        <v>0</v>
      </c>
      <c r="Q204" s="205"/>
      <c r="R204" s="206">
        <f>SUM(R205:R297)</f>
        <v>0</v>
      </c>
      <c r="S204" s="205"/>
      <c r="T204" s="207">
        <f>SUM(T205:T297)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208" t="s">
        <v>82</v>
      </c>
      <c r="AT204" s="209" t="s">
        <v>73</v>
      </c>
      <c r="AU204" s="209" t="s">
        <v>74</v>
      </c>
      <c r="AY204" s="208" t="s">
        <v>134</v>
      </c>
      <c r="BK204" s="210">
        <f>SUM(BK205:BK297)</f>
        <v>0</v>
      </c>
    </row>
    <row r="205" s="2" customFormat="1" ht="16.5" customHeight="1">
      <c r="A205" s="39"/>
      <c r="B205" s="40"/>
      <c r="C205" s="211" t="s">
        <v>342</v>
      </c>
      <c r="D205" s="211" t="s">
        <v>135</v>
      </c>
      <c r="E205" s="212" t="s">
        <v>343</v>
      </c>
      <c r="F205" s="213" t="s">
        <v>344</v>
      </c>
      <c r="G205" s="214" t="s">
        <v>138</v>
      </c>
      <c r="H205" s="215">
        <v>4580.5129999999999</v>
      </c>
      <c r="I205" s="216"/>
      <c r="J205" s="217">
        <f>ROUND(I205*H205,2)</f>
        <v>0</v>
      </c>
      <c r="K205" s="213" t="s">
        <v>1</v>
      </c>
      <c r="L205" s="45"/>
      <c r="M205" s="218" t="s">
        <v>1</v>
      </c>
      <c r="N205" s="219" t="s">
        <v>39</v>
      </c>
      <c r="O205" s="92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2" t="s">
        <v>139</v>
      </c>
      <c r="AT205" s="222" t="s">
        <v>135</v>
      </c>
      <c r="AU205" s="222" t="s">
        <v>82</v>
      </c>
      <c r="AY205" s="18" t="s">
        <v>134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8" t="s">
        <v>82</v>
      </c>
      <c r="BK205" s="223">
        <f>ROUND(I205*H205,2)</f>
        <v>0</v>
      </c>
      <c r="BL205" s="18" t="s">
        <v>139</v>
      </c>
      <c r="BM205" s="222" t="s">
        <v>345</v>
      </c>
    </row>
    <row r="206" s="14" customFormat="1">
      <c r="A206" s="14"/>
      <c r="B206" s="252"/>
      <c r="C206" s="253"/>
      <c r="D206" s="226" t="s">
        <v>154</v>
      </c>
      <c r="E206" s="254" t="s">
        <v>1</v>
      </c>
      <c r="F206" s="255" t="s">
        <v>346</v>
      </c>
      <c r="G206" s="253"/>
      <c r="H206" s="254" t="s">
        <v>1</v>
      </c>
      <c r="I206" s="256"/>
      <c r="J206" s="253"/>
      <c r="K206" s="253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154</v>
      </c>
      <c r="AU206" s="261" t="s">
        <v>82</v>
      </c>
      <c r="AV206" s="14" t="s">
        <v>82</v>
      </c>
      <c r="AW206" s="14" t="s">
        <v>31</v>
      </c>
      <c r="AX206" s="14" t="s">
        <v>74</v>
      </c>
      <c r="AY206" s="261" t="s">
        <v>134</v>
      </c>
    </row>
    <row r="207" s="12" customFormat="1">
      <c r="A207" s="12"/>
      <c r="B207" s="224"/>
      <c r="C207" s="225"/>
      <c r="D207" s="226" t="s">
        <v>154</v>
      </c>
      <c r="E207" s="227" t="s">
        <v>1</v>
      </c>
      <c r="F207" s="228" t="s">
        <v>347</v>
      </c>
      <c r="G207" s="225"/>
      <c r="H207" s="229">
        <v>27.920000000000002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5" t="s">
        <v>154</v>
      </c>
      <c r="AU207" s="235" t="s">
        <v>82</v>
      </c>
      <c r="AV207" s="12" t="s">
        <v>84</v>
      </c>
      <c r="AW207" s="12" t="s">
        <v>31</v>
      </c>
      <c r="AX207" s="12" t="s">
        <v>74</v>
      </c>
      <c r="AY207" s="235" t="s">
        <v>134</v>
      </c>
    </row>
    <row r="208" s="15" customFormat="1">
      <c r="A208" s="15"/>
      <c r="B208" s="262"/>
      <c r="C208" s="263"/>
      <c r="D208" s="226" t="s">
        <v>154</v>
      </c>
      <c r="E208" s="264" t="s">
        <v>1</v>
      </c>
      <c r="F208" s="265" t="s">
        <v>348</v>
      </c>
      <c r="G208" s="263"/>
      <c r="H208" s="266">
        <v>27.920000000000002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2" t="s">
        <v>154</v>
      </c>
      <c r="AU208" s="272" t="s">
        <v>82</v>
      </c>
      <c r="AV208" s="15" t="s">
        <v>142</v>
      </c>
      <c r="AW208" s="15" t="s">
        <v>31</v>
      </c>
      <c r="AX208" s="15" t="s">
        <v>74</v>
      </c>
      <c r="AY208" s="272" t="s">
        <v>134</v>
      </c>
    </row>
    <row r="209" s="14" customFormat="1">
      <c r="A209" s="14"/>
      <c r="B209" s="252"/>
      <c r="C209" s="253"/>
      <c r="D209" s="226" t="s">
        <v>154</v>
      </c>
      <c r="E209" s="254" t="s">
        <v>1</v>
      </c>
      <c r="F209" s="255" t="s">
        <v>349</v>
      </c>
      <c r="G209" s="253"/>
      <c r="H209" s="254" t="s">
        <v>1</v>
      </c>
      <c r="I209" s="256"/>
      <c r="J209" s="253"/>
      <c r="K209" s="253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154</v>
      </c>
      <c r="AU209" s="261" t="s">
        <v>82</v>
      </c>
      <c r="AV209" s="14" t="s">
        <v>82</v>
      </c>
      <c r="AW209" s="14" t="s">
        <v>31</v>
      </c>
      <c r="AX209" s="14" t="s">
        <v>74</v>
      </c>
      <c r="AY209" s="261" t="s">
        <v>134</v>
      </c>
    </row>
    <row r="210" s="14" customFormat="1">
      <c r="A210" s="14"/>
      <c r="B210" s="252"/>
      <c r="C210" s="253"/>
      <c r="D210" s="226" t="s">
        <v>154</v>
      </c>
      <c r="E210" s="254" t="s">
        <v>1</v>
      </c>
      <c r="F210" s="255" t="s">
        <v>350</v>
      </c>
      <c r="G210" s="253"/>
      <c r="H210" s="254" t="s">
        <v>1</v>
      </c>
      <c r="I210" s="256"/>
      <c r="J210" s="253"/>
      <c r="K210" s="253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154</v>
      </c>
      <c r="AU210" s="261" t="s">
        <v>82</v>
      </c>
      <c r="AV210" s="14" t="s">
        <v>82</v>
      </c>
      <c r="AW210" s="14" t="s">
        <v>31</v>
      </c>
      <c r="AX210" s="14" t="s">
        <v>74</v>
      </c>
      <c r="AY210" s="261" t="s">
        <v>134</v>
      </c>
    </row>
    <row r="211" s="12" customFormat="1">
      <c r="A211" s="12"/>
      <c r="B211" s="224"/>
      <c r="C211" s="225"/>
      <c r="D211" s="226" t="s">
        <v>154</v>
      </c>
      <c r="E211" s="227" t="s">
        <v>1</v>
      </c>
      <c r="F211" s="228" t="s">
        <v>351</v>
      </c>
      <c r="G211" s="225"/>
      <c r="H211" s="229">
        <v>4410.5969999999998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5" t="s">
        <v>154</v>
      </c>
      <c r="AU211" s="235" t="s">
        <v>82</v>
      </c>
      <c r="AV211" s="12" t="s">
        <v>84</v>
      </c>
      <c r="AW211" s="12" t="s">
        <v>31</v>
      </c>
      <c r="AX211" s="12" t="s">
        <v>74</v>
      </c>
      <c r="AY211" s="235" t="s">
        <v>134</v>
      </c>
    </row>
    <row r="212" s="15" customFormat="1">
      <c r="A212" s="15"/>
      <c r="B212" s="262"/>
      <c r="C212" s="263"/>
      <c r="D212" s="226" t="s">
        <v>154</v>
      </c>
      <c r="E212" s="264" t="s">
        <v>1</v>
      </c>
      <c r="F212" s="265" t="s">
        <v>348</v>
      </c>
      <c r="G212" s="263"/>
      <c r="H212" s="266">
        <v>4410.5969999999998</v>
      </c>
      <c r="I212" s="267"/>
      <c r="J212" s="263"/>
      <c r="K212" s="263"/>
      <c r="L212" s="268"/>
      <c r="M212" s="269"/>
      <c r="N212" s="270"/>
      <c r="O212" s="270"/>
      <c r="P212" s="270"/>
      <c r="Q212" s="270"/>
      <c r="R212" s="270"/>
      <c r="S212" s="270"/>
      <c r="T212" s="27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2" t="s">
        <v>154</v>
      </c>
      <c r="AU212" s="272" t="s">
        <v>82</v>
      </c>
      <c r="AV212" s="15" t="s">
        <v>142</v>
      </c>
      <c r="AW212" s="15" t="s">
        <v>31</v>
      </c>
      <c r="AX212" s="15" t="s">
        <v>74</v>
      </c>
      <c r="AY212" s="272" t="s">
        <v>134</v>
      </c>
    </row>
    <row r="213" s="15" customFormat="1">
      <c r="A213" s="15"/>
      <c r="B213" s="262"/>
      <c r="C213" s="263"/>
      <c r="D213" s="226" t="s">
        <v>154</v>
      </c>
      <c r="E213" s="264" t="s">
        <v>1</v>
      </c>
      <c r="F213" s="265" t="s">
        <v>348</v>
      </c>
      <c r="G213" s="263"/>
      <c r="H213" s="266">
        <v>0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2" t="s">
        <v>154</v>
      </c>
      <c r="AU213" s="272" t="s">
        <v>82</v>
      </c>
      <c r="AV213" s="15" t="s">
        <v>142</v>
      </c>
      <c r="AW213" s="15" t="s">
        <v>31</v>
      </c>
      <c r="AX213" s="15" t="s">
        <v>74</v>
      </c>
      <c r="AY213" s="272" t="s">
        <v>134</v>
      </c>
    </row>
    <row r="214" s="14" customFormat="1">
      <c r="A214" s="14"/>
      <c r="B214" s="252"/>
      <c r="C214" s="253"/>
      <c r="D214" s="226" t="s">
        <v>154</v>
      </c>
      <c r="E214" s="254" t="s">
        <v>1</v>
      </c>
      <c r="F214" s="255" t="s">
        <v>352</v>
      </c>
      <c r="G214" s="253"/>
      <c r="H214" s="254" t="s">
        <v>1</v>
      </c>
      <c r="I214" s="256"/>
      <c r="J214" s="253"/>
      <c r="K214" s="253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154</v>
      </c>
      <c r="AU214" s="261" t="s">
        <v>82</v>
      </c>
      <c r="AV214" s="14" t="s">
        <v>82</v>
      </c>
      <c r="AW214" s="14" t="s">
        <v>31</v>
      </c>
      <c r="AX214" s="14" t="s">
        <v>74</v>
      </c>
      <c r="AY214" s="261" t="s">
        <v>134</v>
      </c>
    </row>
    <row r="215" s="12" customFormat="1">
      <c r="A215" s="12"/>
      <c r="B215" s="224"/>
      <c r="C215" s="225"/>
      <c r="D215" s="226" t="s">
        <v>154</v>
      </c>
      <c r="E215" s="227" t="s">
        <v>1</v>
      </c>
      <c r="F215" s="228" t="s">
        <v>353</v>
      </c>
      <c r="G215" s="225"/>
      <c r="H215" s="229">
        <v>141.99600000000001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5" t="s">
        <v>154</v>
      </c>
      <c r="AU215" s="235" t="s">
        <v>82</v>
      </c>
      <c r="AV215" s="12" t="s">
        <v>84</v>
      </c>
      <c r="AW215" s="12" t="s">
        <v>31</v>
      </c>
      <c r="AX215" s="12" t="s">
        <v>74</v>
      </c>
      <c r="AY215" s="235" t="s">
        <v>134</v>
      </c>
    </row>
    <row r="216" s="13" customFormat="1">
      <c r="A216" s="13"/>
      <c r="B216" s="236"/>
      <c r="C216" s="237"/>
      <c r="D216" s="226" t="s">
        <v>154</v>
      </c>
      <c r="E216" s="238" t="s">
        <v>1</v>
      </c>
      <c r="F216" s="239" t="s">
        <v>156</v>
      </c>
      <c r="G216" s="237"/>
      <c r="H216" s="240">
        <v>4580.5129999999999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154</v>
      </c>
      <c r="AU216" s="246" t="s">
        <v>82</v>
      </c>
      <c r="AV216" s="13" t="s">
        <v>139</v>
      </c>
      <c r="AW216" s="13" t="s">
        <v>31</v>
      </c>
      <c r="AX216" s="13" t="s">
        <v>82</v>
      </c>
      <c r="AY216" s="246" t="s">
        <v>134</v>
      </c>
    </row>
    <row r="217" s="2" customFormat="1" ht="16.5" customHeight="1">
      <c r="A217" s="39"/>
      <c r="B217" s="40"/>
      <c r="C217" s="211" t="s">
        <v>206</v>
      </c>
      <c r="D217" s="211" t="s">
        <v>135</v>
      </c>
      <c r="E217" s="212" t="s">
        <v>354</v>
      </c>
      <c r="F217" s="213" t="s">
        <v>355</v>
      </c>
      <c r="G217" s="214" t="s">
        <v>138</v>
      </c>
      <c r="H217" s="215">
        <v>632.43600000000004</v>
      </c>
      <c r="I217" s="216"/>
      <c r="J217" s="217">
        <f>ROUND(I217*H217,2)</f>
        <v>0</v>
      </c>
      <c r="K217" s="213" t="s">
        <v>1</v>
      </c>
      <c r="L217" s="45"/>
      <c r="M217" s="218" t="s">
        <v>1</v>
      </c>
      <c r="N217" s="219" t="s">
        <v>39</v>
      </c>
      <c r="O217" s="92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2" t="s">
        <v>139</v>
      </c>
      <c r="AT217" s="222" t="s">
        <v>135</v>
      </c>
      <c r="AU217" s="222" t="s">
        <v>82</v>
      </c>
      <c r="AY217" s="18" t="s">
        <v>134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8" t="s">
        <v>82</v>
      </c>
      <c r="BK217" s="223">
        <f>ROUND(I217*H217,2)</f>
        <v>0</v>
      </c>
      <c r="BL217" s="18" t="s">
        <v>139</v>
      </c>
      <c r="BM217" s="222" t="s">
        <v>356</v>
      </c>
    </row>
    <row r="218" s="14" customFormat="1">
      <c r="A218" s="14"/>
      <c r="B218" s="252"/>
      <c r="C218" s="253"/>
      <c r="D218" s="226" t="s">
        <v>154</v>
      </c>
      <c r="E218" s="254" t="s">
        <v>1</v>
      </c>
      <c r="F218" s="255" t="s">
        <v>357</v>
      </c>
      <c r="G218" s="253"/>
      <c r="H218" s="254" t="s">
        <v>1</v>
      </c>
      <c r="I218" s="256"/>
      <c r="J218" s="253"/>
      <c r="K218" s="253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154</v>
      </c>
      <c r="AU218" s="261" t="s">
        <v>82</v>
      </c>
      <c r="AV218" s="14" t="s">
        <v>82</v>
      </c>
      <c r="AW218" s="14" t="s">
        <v>31</v>
      </c>
      <c r="AX218" s="14" t="s">
        <v>74</v>
      </c>
      <c r="AY218" s="261" t="s">
        <v>134</v>
      </c>
    </row>
    <row r="219" s="14" customFormat="1">
      <c r="A219" s="14"/>
      <c r="B219" s="252"/>
      <c r="C219" s="253"/>
      <c r="D219" s="226" t="s">
        <v>154</v>
      </c>
      <c r="E219" s="254" t="s">
        <v>1</v>
      </c>
      <c r="F219" s="255" t="s">
        <v>358</v>
      </c>
      <c r="G219" s="253"/>
      <c r="H219" s="254" t="s">
        <v>1</v>
      </c>
      <c r="I219" s="256"/>
      <c r="J219" s="253"/>
      <c r="K219" s="253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154</v>
      </c>
      <c r="AU219" s="261" t="s">
        <v>82</v>
      </c>
      <c r="AV219" s="14" t="s">
        <v>82</v>
      </c>
      <c r="AW219" s="14" t="s">
        <v>31</v>
      </c>
      <c r="AX219" s="14" t="s">
        <v>74</v>
      </c>
      <c r="AY219" s="261" t="s">
        <v>134</v>
      </c>
    </row>
    <row r="220" s="12" customFormat="1">
      <c r="A220" s="12"/>
      <c r="B220" s="224"/>
      <c r="C220" s="225"/>
      <c r="D220" s="226" t="s">
        <v>154</v>
      </c>
      <c r="E220" s="227" t="s">
        <v>1</v>
      </c>
      <c r="F220" s="228" t="s">
        <v>359</v>
      </c>
      <c r="G220" s="225"/>
      <c r="H220" s="229">
        <v>887.60599999999999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5" t="s">
        <v>154</v>
      </c>
      <c r="AU220" s="235" t="s">
        <v>82</v>
      </c>
      <c r="AV220" s="12" t="s">
        <v>84</v>
      </c>
      <c r="AW220" s="12" t="s">
        <v>31</v>
      </c>
      <c r="AX220" s="12" t="s">
        <v>74</v>
      </c>
      <c r="AY220" s="235" t="s">
        <v>134</v>
      </c>
    </row>
    <row r="221" s="14" customFormat="1">
      <c r="A221" s="14"/>
      <c r="B221" s="252"/>
      <c r="C221" s="253"/>
      <c r="D221" s="226" t="s">
        <v>154</v>
      </c>
      <c r="E221" s="254" t="s">
        <v>1</v>
      </c>
      <c r="F221" s="255" t="s">
        <v>360</v>
      </c>
      <c r="G221" s="253"/>
      <c r="H221" s="254" t="s">
        <v>1</v>
      </c>
      <c r="I221" s="256"/>
      <c r="J221" s="253"/>
      <c r="K221" s="253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154</v>
      </c>
      <c r="AU221" s="261" t="s">
        <v>82</v>
      </c>
      <c r="AV221" s="14" t="s">
        <v>82</v>
      </c>
      <c r="AW221" s="14" t="s">
        <v>31</v>
      </c>
      <c r="AX221" s="14" t="s">
        <v>74</v>
      </c>
      <c r="AY221" s="261" t="s">
        <v>134</v>
      </c>
    </row>
    <row r="222" s="12" customFormat="1">
      <c r="A222" s="12"/>
      <c r="B222" s="224"/>
      <c r="C222" s="225"/>
      <c r="D222" s="226" t="s">
        <v>154</v>
      </c>
      <c r="E222" s="227" t="s">
        <v>1</v>
      </c>
      <c r="F222" s="228" t="s">
        <v>278</v>
      </c>
      <c r="G222" s="225"/>
      <c r="H222" s="229">
        <v>-102.17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5" t="s">
        <v>154</v>
      </c>
      <c r="AU222" s="235" t="s">
        <v>82</v>
      </c>
      <c r="AV222" s="12" t="s">
        <v>84</v>
      </c>
      <c r="AW222" s="12" t="s">
        <v>31</v>
      </c>
      <c r="AX222" s="12" t="s">
        <v>74</v>
      </c>
      <c r="AY222" s="235" t="s">
        <v>134</v>
      </c>
    </row>
    <row r="223" s="14" customFormat="1">
      <c r="A223" s="14"/>
      <c r="B223" s="252"/>
      <c r="C223" s="253"/>
      <c r="D223" s="226" t="s">
        <v>154</v>
      </c>
      <c r="E223" s="254" t="s">
        <v>1</v>
      </c>
      <c r="F223" s="255" t="s">
        <v>281</v>
      </c>
      <c r="G223" s="253"/>
      <c r="H223" s="254" t="s">
        <v>1</v>
      </c>
      <c r="I223" s="256"/>
      <c r="J223" s="253"/>
      <c r="K223" s="253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154</v>
      </c>
      <c r="AU223" s="261" t="s">
        <v>82</v>
      </c>
      <c r="AV223" s="14" t="s">
        <v>82</v>
      </c>
      <c r="AW223" s="14" t="s">
        <v>31</v>
      </c>
      <c r="AX223" s="14" t="s">
        <v>74</v>
      </c>
      <c r="AY223" s="261" t="s">
        <v>134</v>
      </c>
    </row>
    <row r="224" s="12" customFormat="1">
      <c r="A224" s="12"/>
      <c r="B224" s="224"/>
      <c r="C224" s="225"/>
      <c r="D224" s="226" t="s">
        <v>154</v>
      </c>
      <c r="E224" s="227" t="s">
        <v>1</v>
      </c>
      <c r="F224" s="228" t="s">
        <v>361</v>
      </c>
      <c r="G224" s="225"/>
      <c r="H224" s="229">
        <v>-153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5" t="s">
        <v>154</v>
      </c>
      <c r="AU224" s="235" t="s">
        <v>82</v>
      </c>
      <c r="AV224" s="12" t="s">
        <v>84</v>
      </c>
      <c r="AW224" s="12" t="s">
        <v>31</v>
      </c>
      <c r="AX224" s="12" t="s">
        <v>74</v>
      </c>
      <c r="AY224" s="235" t="s">
        <v>134</v>
      </c>
    </row>
    <row r="225" s="13" customFormat="1">
      <c r="A225" s="13"/>
      <c r="B225" s="236"/>
      <c r="C225" s="237"/>
      <c r="D225" s="226" t="s">
        <v>154</v>
      </c>
      <c r="E225" s="238" t="s">
        <v>1</v>
      </c>
      <c r="F225" s="239" t="s">
        <v>156</v>
      </c>
      <c r="G225" s="237"/>
      <c r="H225" s="240">
        <v>632.43600000000004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154</v>
      </c>
      <c r="AU225" s="246" t="s">
        <v>82</v>
      </c>
      <c r="AV225" s="13" t="s">
        <v>139</v>
      </c>
      <c r="AW225" s="13" t="s">
        <v>31</v>
      </c>
      <c r="AX225" s="13" t="s">
        <v>82</v>
      </c>
      <c r="AY225" s="246" t="s">
        <v>134</v>
      </c>
    </row>
    <row r="226" s="2" customFormat="1" ht="16.5" customHeight="1">
      <c r="A226" s="39"/>
      <c r="B226" s="40"/>
      <c r="C226" s="211" t="s">
        <v>362</v>
      </c>
      <c r="D226" s="211" t="s">
        <v>135</v>
      </c>
      <c r="E226" s="212" t="s">
        <v>363</v>
      </c>
      <c r="F226" s="213" t="s">
        <v>364</v>
      </c>
      <c r="G226" s="214" t="s">
        <v>138</v>
      </c>
      <c r="H226" s="215">
        <v>2205.2979999999998</v>
      </c>
      <c r="I226" s="216"/>
      <c r="J226" s="217">
        <f>ROUND(I226*H226,2)</f>
        <v>0</v>
      </c>
      <c r="K226" s="213" t="s">
        <v>1</v>
      </c>
      <c r="L226" s="45"/>
      <c r="M226" s="218" t="s">
        <v>1</v>
      </c>
      <c r="N226" s="219" t="s">
        <v>39</v>
      </c>
      <c r="O226" s="92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2" t="s">
        <v>139</v>
      </c>
      <c r="AT226" s="222" t="s">
        <v>135</v>
      </c>
      <c r="AU226" s="222" t="s">
        <v>82</v>
      </c>
      <c r="AY226" s="18" t="s">
        <v>134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8" t="s">
        <v>82</v>
      </c>
      <c r="BK226" s="223">
        <f>ROUND(I226*H226,2)</f>
        <v>0</v>
      </c>
      <c r="BL226" s="18" t="s">
        <v>139</v>
      </c>
      <c r="BM226" s="222" t="s">
        <v>365</v>
      </c>
    </row>
    <row r="227" s="14" customFormat="1">
      <c r="A227" s="14"/>
      <c r="B227" s="252"/>
      <c r="C227" s="253"/>
      <c r="D227" s="226" t="s">
        <v>154</v>
      </c>
      <c r="E227" s="254" t="s">
        <v>1</v>
      </c>
      <c r="F227" s="255" t="s">
        <v>349</v>
      </c>
      <c r="G227" s="253"/>
      <c r="H227" s="254" t="s">
        <v>1</v>
      </c>
      <c r="I227" s="256"/>
      <c r="J227" s="253"/>
      <c r="K227" s="253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154</v>
      </c>
      <c r="AU227" s="261" t="s">
        <v>82</v>
      </c>
      <c r="AV227" s="14" t="s">
        <v>82</v>
      </c>
      <c r="AW227" s="14" t="s">
        <v>31</v>
      </c>
      <c r="AX227" s="14" t="s">
        <v>74</v>
      </c>
      <c r="AY227" s="261" t="s">
        <v>134</v>
      </c>
    </row>
    <row r="228" s="14" customFormat="1">
      <c r="A228" s="14"/>
      <c r="B228" s="252"/>
      <c r="C228" s="253"/>
      <c r="D228" s="226" t="s">
        <v>154</v>
      </c>
      <c r="E228" s="254" t="s">
        <v>1</v>
      </c>
      <c r="F228" s="255" t="s">
        <v>366</v>
      </c>
      <c r="G228" s="253"/>
      <c r="H228" s="254" t="s">
        <v>1</v>
      </c>
      <c r="I228" s="256"/>
      <c r="J228" s="253"/>
      <c r="K228" s="253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154</v>
      </c>
      <c r="AU228" s="261" t="s">
        <v>82</v>
      </c>
      <c r="AV228" s="14" t="s">
        <v>82</v>
      </c>
      <c r="AW228" s="14" t="s">
        <v>31</v>
      </c>
      <c r="AX228" s="14" t="s">
        <v>74</v>
      </c>
      <c r="AY228" s="261" t="s">
        <v>134</v>
      </c>
    </row>
    <row r="229" s="12" customFormat="1">
      <c r="A229" s="12"/>
      <c r="B229" s="224"/>
      <c r="C229" s="225"/>
      <c r="D229" s="226" t="s">
        <v>154</v>
      </c>
      <c r="E229" s="227" t="s">
        <v>1</v>
      </c>
      <c r="F229" s="228" t="s">
        <v>367</v>
      </c>
      <c r="G229" s="225"/>
      <c r="H229" s="229">
        <v>2205.2979999999998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5" t="s">
        <v>154</v>
      </c>
      <c r="AU229" s="235" t="s">
        <v>82</v>
      </c>
      <c r="AV229" s="12" t="s">
        <v>84</v>
      </c>
      <c r="AW229" s="12" t="s">
        <v>31</v>
      </c>
      <c r="AX229" s="12" t="s">
        <v>74</v>
      </c>
      <c r="AY229" s="235" t="s">
        <v>134</v>
      </c>
    </row>
    <row r="230" s="13" customFormat="1">
      <c r="A230" s="13"/>
      <c r="B230" s="236"/>
      <c r="C230" s="237"/>
      <c r="D230" s="226" t="s">
        <v>154</v>
      </c>
      <c r="E230" s="238" t="s">
        <v>1</v>
      </c>
      <c r="F230" s="239" t="s">
        <v>156</v>
      </c>
      <c r="G230" s="237"/>
      <c r="H230" s="240">
        <v>2205.2979999999998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154</v>
      </c>
      <c r="AU230" s="246" t="s">
        <v>82</v>
      </c>
      <c r="AV230" s="13" t="s">
        <v>139</v>
      </c>
      <c r="AW230" s="13" t="s">
        <v>31</v>
      </c>
      <c r="AX230" s="13" t="s">
        <v>82</v>
      </c>
      <c r="AY230" s="246" t="s">
        <v>134</v>
      </c>
    </row>
    <row r="231" s="2" customFormat="1" ht="16.5" customHeight="1">
      <c r="A231" s="39"/>
      <c r="B231" s="40"/>
      <c r="C231" s="211" t="s">
        <v>209</v>
      </c>
      <c r="D231" s="211" t="s">
        <v>135</v>
      </c>
      <c r="E231" s="212" t="s">
        <v>368</v>
      </c>
      <c r="F231" s="213" t="s">
        <v>369</v>
      </c>
      <c r="G231" s="214" t="s">
        <v>138</v>
      </c>
      <c r="H231" s="215">
        <v>2205.2979999999998</v>
      </c>
      <c r="I231" s="216"/>
      <c r="J231" s="217">
        <f>ROUND(I231*H231,2)</f>
        <v>0</v>
      </c>
      <c r="K231" s="213" t="s">
        <v>1</v>
      </c>
      <c r="L231" s="45"/>
      <c r="M231" s="218" t="s">
        <v>1</v>
      </c>
      <c r="N231" s="219" t="s">
        <v>39</v>
      </c>
      <c r="O231" s="92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2" t="s">
        <v>139</v>
      </c>
      <c r="AT231" s="222" t="s">
        <v>135</v>
      </c>
      <c r="AU231" s="222" t="s">
        <v>82</v>
      </c>
      <c r="AY231" s="18" t="s">
        <v>134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8" t="s">
        <v>82</v>
      </c>
      <c r="BK231" s="223">
        <f>ROUND(I231*H231,2)</f>
        <v>0</v>
      </c>
      <c r="BL231" s="18" t="s">
        <v>139</v>
      </c>
      <c r="BM231" s="222" t="s">
        <v>370</v>
      </c>
    </row>
    <row r="232" s="14" customFormat="1">
      <c r="A232" s="14"/>
      <c r="B232" s="252"/>
      <c r="C232" s="253"/>
      <c r="D232" s="226" t="s">
        <v>154</v>
      </c>
      <c r="E232" s="254" t="s">
        <v>1</v>
      </c>
      <c r="F232" s="255" t="s">
        <v>349</v>
      </c>
      <c r="G232" s="253"/>
      <c r="H232" s="254" t="s">
        <v>1</v>
      </c>
      <c r="I232" s="256"/>
      <c r="J232" s="253"/>
      <c r="K232" s="253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154</v>
      </c>
      <c r="AU232" s="261" t="s">
        <v>82</v>
      </c>
      <c r="AV232" s="14" t="s">
        <v>82</v>
      </c>
      <c r="AW232" s="14" t="s">
        <v>31</v>
      </c>
      <c r="AX232" s="14" t="s">
        <v>74</v>
      </c>
      <c r="AY232" s="261" t="s">
        <v>134</v>
      </c>
    </row>
    <row r="233" s="14" customFormat="1">
      <c r="A233" s="14"/>
      <c r="B233" s="252"/>
      <c r="C233" s="253"/>
      <c r="D233" s="226" t="s">
        <v>154</v>
      </c>
      <c r="E233" s="254" t="s">
        <v>1</v>
      </c>
      <c r="F233" s="255" t="s">
        <v>350</v>
      </c>
      <c r="G233" s="253"/>
      <c r="H233" s="254" t="s">
        <v>1</v>
      </c>
      <c r="I233" s="256"/>
      <c r="J233" s="253"/>
      <c r="K233" s="253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154</v>
      </c>
      <c r="AU233" s="261" t="s">
        <v>82</v>
      </c>
      <c r="AV233" s="14" t="s">
        <v>82</v>
      </c>
      <c r="AW233" s="14" t="s">
        <v>31</v>
      </c>
      <c r="AX233" s="14" t="s">
        <v>74</v>
      </c>
      <c r="AY233" s="261" t="s">
        <v>134</v>
      </c>
    </row>
    <row r="234" s="12" customFormat="1">
      <c r="A234" s="12"/>
      <c r="B234" s="224"/>
      <c r="C234" s="225"/>
      <c r="D234" s="226" t="s">
        <v>154</v>
      </c>
      <c r="E234" s="227" t="s">
        <v>1</v>
      </c>
      <c r="F234" s="228" t="s">
        <v>367</v>
      </c>
      <c r="G234" s="225"/>
      <c r="H234" s="229">
        <v>2205.2979999999998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5" t="s">
        <v>154</v>
      </c>
      <c r="AU234" s="235" t="s">
        <v>82</v>
      </c>
      <c r="AV234" s="12" t="s">
        <v>84</v>
      </c>
      <c r="AW234" s="12" t="s">
        <v>31</v>
      </c>
      <c r="AX234" s="12" t="s">
        <v>74</v>
      </c>
      <c r="AY234" s="235" t="s">
        <v>134</v>
      </c>
    </row>
    <row r="235" s="13" customFormat="1">
      <c r="A235" s="13"/>
      <c r="B235" s="236"/>
      <c r="C235" s="237"/>
      <c r="D235" s="226" t="s">
        <v>154</v>
      </c>
      <c r="E235" s="238" t="s">
        <v>1</v>
      </c>
      <c r="F235" s="239" t="s">
        <v>156</v>
      </c>
      <c r="G235" s="237"/>
      <c r="H235" s="240">
        <v>2205.2979999999998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154</v>
      </c>
      <c r="AU235" s="246" t="s">
        <v>82</v>
      </c>
      <c r="AV235" s="13" t="s">
        <v>139</v>
      </c>
      <c r="AW235" s="13" t="s">
        <v>31</v>
      </c>
      <c r="AX235" s="13" t="s">
        <v>82</v>
      </c>
      <c r="AY235" s="246" t="s">
        <v>134</v>
      </c>
    </row>
    <row r="236" s="2" customFormat="1" ht="16.5" customHeight="1">
      <c r="A236" s="39"/>
      <c r="B236" s="40"/>
      <c r="C236" s="211" t="s">
        <v>371</v>
      </c>
      <c r="D236" s="211" t="s">
        <v>135</v>
      </c>
      <c r="E236" s="212" t="s">
        <v>372</v>
      </c>
      <c r="F236" s="213" t="s">
        <v>373</v>
      </c>
      <c r="G236" s="214" t="s">
        <v>138</v>
      </c>
      <c r="H236" s="215">
        <v>2205.2979999999998</v>
      </c>
      <c r="I236" s="216"/>
      <c r="J236" s="217">
        <f>ROUND(I236*H236,2)</f>
        <v>0</v>
      </c>
      <c r="K236" s="213" t="s">
        <v>1</v>
      </c>
      <c r="L236" s="45"/>
      <c r="M236" s="218" t="s">
        <v>1</v>
      </c>
      <c r="N236" s="219" t="s">
        <v>39</v>
      </c>
      <c r="O236" s="92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2" t="s">
        <v>139</v>
      </c>
      <c r="AT236" s="222" t="s">
        <v>135</v>
      </c>
      <c r="AU236" s="222" t="s">
        <v>82</v>
      </c>
      <c r="AY236" s="18" t="s">
        <v>134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8" t="s">
        <v>82</v>
      </c>
      <c r="BK236" s="223">
        <f>ROUND(I236*H236,2)</f>
        <v>0</v>
      </c>
      <c r="BL236" s="18" t="s">
        <v>139</v>
      </c>
      <c r="BM236" s="222" t="s">
        <v>374</v>
      </c>
    </row>
    <row r="237" s="14" customFormat="1">
      <c r="A237" s="14"/>
      <c r="B237" s="252"/>
      <c r="C237" s="253"/>
      <c r="D237" s="226" t="s">
        <v>154</v>
      </c>
      <c r="E237" s="254" t="s">
        <v>1</v>
      </c>
      <c r="F237" s="255" t="s">
        <v>349</v>
      </c>
      <c r="G237" s="253"/>
      <c r="H237" s="254" t="s">
        <v>1</v>
      </c>
      <c r="I237" s="256"/>
      <c r="J237" s="253"/>
      <c r="K237" s="253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154</v>
      </c>
      <c r="AU237" s="261" t="s">
        <v>82</v>
      </c>
      <c r="AV237" s="14" t="s">
        <v>82</v>
      </c>
      <c r="AW237" s="14" t="s">
        <v>31</v>
      </c>
      <c r="AX237" s="14" t="s">
        <v>74</v>
      </c>
      <c r="AY237" s="261" t="s">
        <v>134</v>
      </c>
    </row>
    <row r="238" s="14" customFormat="1">
      <c r="A238" s="14"/>
      <c r="B238" s="252"/>
      <c r="C238" s="253"/>
      <c r="D238" s="226" t="s">
        <v>154</v>
      </c>
      <c r="E238" s="254" t="s">
        <v>1</v>
      </c>
      <c r="F238" s="255" t="s">
        <v>350</v>
      </c>
      <c r="G238" s="253"/>
      <c r="H238" s="254" t="s">
        <v>1</v>
      </c>
      <c r="I238" s="256"/>
      <c r="J238" s="253"/>
      <c r="K238" s="253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154</v>
      </c>
      <c r="AU238" s="261" t="s">
        <v>82</v>
      </c>
      <c r="AV238" s="14" t="s">
        <v>82</v>
      </c>
      <c r="AW238" s="14" t="s">
        <v>31</v>
      </c>
      <c r="AX238" s="14" t="s">
        <v>74</v>
      </c>
      <c r="AY238" s="261" t="s">
        <v>134</v>
      </c>
    </row>
    <row r="239" s="12" customFormat="1">
      <c r="A239" s="12"/>
      <c r="B239" s="224"/>
      <c r="C239" s="225"/>
      <c r="D239" s="226" t="s">
        <v>154</v>
      </c>
      <c r="E239" s="227" t="s">
        <v>1</v>
      </c>
      <c r="F239" s="228" t="s">
        <v>367</v>
      </c>
      <c r="G239" s="225"/>
      <c r="H239" s="229">
        <v>2205.2979999999998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5" t="s">
        <v>154</v>
      </c>
      <c r="AU239" s="235" t="s">
        <v>82</v>
      </c>
      <c r="AV239" s="12" t="s">
        <v>84</v>
      </c>
      <c r="AW239" s="12" t="s">
        <v>31</v>
      </c>
      <c r="AX239" s="12" t="s">
        <v>74</v>
      </c>
      <c r="AY239" s="235" t="s">
        <v>134</v>
      </c>
    </row>
    <row r="240" s="13" customFormat="1">
      <c r="A240" s="13"/>
      <c r="B240" s="236"/>
      <c r="C240" s="237"/>
      <c r="D240" s="226" t="s">
        <v>154</v>
      </c>
      <c r="E240" s="238" t="s">
        <v>1</v>
      </c>
      <c r="F240" s="239" t="s">
        <v>156</v>
      </c>
      <c r="G240" s="237"/>
      <c r="H240" s="240">
        <v>2205.2979999999998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154</v>
      </c>
      <c r="AU240" s="246" t="s">
        <v>82</v>
      </c>
      <c r="AV240" s="13" t="s">
        <v>139</v>
      </c>
      <c r="AW240" s="13" t="s">
        <v>31</v>
      </c>
      <c r="AX240" s="13" t="s">
        <v>82</v>
      </c>
      <c r="AY240" s="246" t="s">
        <v>134</v>
      </c>
    </row>
    <row r="241" s="2" customFormat="1" ht="16.5" customHeight="1">
      <c r="A241" s="39"/>
      <c r="B241" s="40"/>
      <c r="C241" s="211" t="s">
        <v>213</v>
      </c>
      <c r="D241" s="211" t="s">
        <v>135</v>
      </c>
      <c r="E241" s="212" t="s">
        <v>375</v>
      </c>
      <c r="F241" s="213" t="s">
        <v>376</v>
      </c>
      <c r="G241" s="214" t="s">
        <v>138</v>
      </c>
      <c r="H241" s="215">
        <v>2205.2979999999998</v>
      </c>
      <c r="I241" s="216"/>
      <c r="J241" s="217">
        <f>ROUND(I241*H241,2)</f>
        <v>0</v>
      </c>
      <c r="K241" s="213" t="s">
        <v>1</v>
      </c>
      <c r="L241" s="45"/>
      <c r="M241" s="218" t="s">
        <v>1</v>
      </c>
      <c r="N241" s="219" t="s">
        <v>39</v>
      </c>
      <c r="O241" s="92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2" t="s">
        <v>139</v>
      </c>
      <c r="AT241" s="222" t="s">
        <v>135</v>
      </c>
      <c r="AU241" s="222" t="s">
        <v>82</v>
      </c>
      <c r="AY241" s="18" t="s">
        <v>134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8" t="s">
        <v>82</v>
      </c>
      <c r="BK241" s="223">
        <f>ROUND(I241*H241,2)</f>
        <v>0</v>
      </c>
      <c r="BL241" s="18" t="s">
        <v>139</v>
      </c>
      <c r="BM241" s="222" t="s">
        <v>377</v>
      </c>
    </row>
    <row r="242" s="14" customFormat="1">
      <c r="A242" s="14"/>
      <c r="B242" s="252"/>
      <c r="C242" s="253"/>
      <c r="D242" s="226" t="s">
        <v>154</v>
      </c>
      <c r="E242" s="254" t="s">
        <v>1</v>
      </c>
      <c r="F242" s="255" t="s">
        <v>378</v>
      </c>
      <c r="G242" s="253"/>
      <c r="H242" s="254" t="s">
        <v>1</v>
      </c>
      <c r="I242" s="256"/>
      <c r="J242" s="253"/>
      <c r="K242" s="253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154</v>
      </c>
      <c r="AU242" s="261" t="s">
        <v>82</v>
      </c>
      <c r="AV242" s="14" t="s">
        <v>82</v>
      </c>
      <c r="AW242" s="14" t="s">
        <v>31</v>
      </c>
      <c r="AX242" s="14" t="s">
        <v>74</v>
      </c>
      <c r="AY242" s="261" t="s">
        <v>134</v>
      </c>
    </row>
    <row r="243" s="14" customFormat="1">
      <c r="A243" s="14"/>
      <c r="B243" s="252"/>
      <c r="C243" s="253"/>
      <c r="D243" s="226" t="s">
        <v>154</v>
      </c>
      <c r="E243" s="254" t="s">
        <v>1</v>
      </c>
      <c r="F243" s="255" t="s">
        <v>350</v>
      </c>
      <c r="G243" s="253"/>
      <c r="H243" s="254" t="s">
        <v>1</v>
      </c>
      <c r="I243" s="256"/>
      <c r="J243" s="253"/>
      <c r="K243" s="253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154</v>
      </c>
      <c r="AU243" s="261" t="s">
        <v>82</v>
      </c>
      <c r="AV243" s="14" t="s">
        <v>82</v>
      </c>
      <c r="AW243" s="14" t="s">
        <v>31</v>
      </c>
      <c r="AX243" s="14" t="s">
        <v>74</v>
      </c>
      <c r="AY243" s="261" t="s">
        <v>134</v>
      </c>
    </row>
    <row r="244" s="12" customFormat="1">
      <c r="A244" s="12"/>
      <c r="B244" s="224"/>
      <c r="C244" s="225"/>
      <c r="D244" s="226" t="s">
        <v>154</v>
      </c>
      <c r="E244" s="227" t="s">
        <v>1</v>
      </c>
      <c r="F244" s="228" t="s">
        <v>367</v>
      </c>
      <c r="G244" s="225"/>
      <c r="H244" s="229">
        <v>2205.2979999999998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5" t="s">
        <v>154</v>
      </c>
      <c r="AU244" s="235" t="s">
        <v>82</v>
      </c>
      <c r="AV244" s="12" t="s">
        <v>84</v>
      </c>
      <c r="AW244" s="12" t="s">
        <v>31</v>
      </c>
      <c r="AX244" s="12" t="s">
        <v>74</v>
      </c>
      <c r="AY244" s="235" t="s">
        <v>134</v>
      </c>
    </row>
    <row r="245" s="13" customFormat="1">
      <c r="A245" s="13"/>
      <c r="B245" s="236"/>
      <c r="C245" s="237"/>
      <c r="D245" s="226" t="s">
        <v>154</v>
      </c>
      <c r="E245" s="238" t="s">
        <v>1</v>
      </c>
      <c r="F245" s="239" t="s">
        <v>156</v>
      </c>
      <c r="G245" s="237"/>
      <c r="H245" s="240">
        <v>2205.2979999999998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154</v>
      </c>
      <c r="AU245" s="246" t="s">
        <v>82</v>
      </c>
      <c r="AV245" s="13" t="s">
        <v>139</v>
      </c>
      <c r="AW245" s="13" t="s">
        <v>31</v>
      </c>
      <c r="AX245" s="13" t="s">
        <v>82</v>
      </c>
      <c r="AY245" s="246" t="s">
        <v>134</v>
      </c>
    </row>
    <row r="246" s="2" customFormat="1" ht="16.5" customHeight="1">
      <c r="A246" s="39"/>
      <c r="B246" s="40"/>
      <c r="C246" s="211" t="s">
        <v>379</v>
      </c>
      <c r="D246" s="211" t="s">
        <v>135</v>
      </c>
      <c r="E246" s="212" t="s">
        <v>380</v>
      </c>
      <c r="F246" s="213" t="s">
        <v>381</v>
      </c>
      <c r="G246" s="214" t="s">
        <v>138</v>
      </c>
      <c r="H246" s="215">
        <v>165.51599999999999</v>
      </c>
      <c r="I246" s="216"/>
      <c r="J246" s="217">
        <f>ROUND(I246*H246,2)</f>
        <v>0</v>
      </c>
      <c r="K246" s="213" t="s">
        <v>1</v>
      </c>
      <c r="L246" s="45"/>
      <c r="M246" s="218" t="s">
        <v>1</v>
      </c>
      <c r="N246" s="219" t="s">
        <v>39</v>
      </c>
      <c r="O246" s="92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2" t="s">
        <v>139</v>
      </c>
      <c r="AT246" s="222" t="s">
        <v>135</v>
      </c>
      <c r="AU246" s="222" t="s">
        <v>82</v>
      </c>
      <c r="AY246" s="18" t="s">
        <v>134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8" t="s">
        <v>82</v>
      </c>
      <c r="BK246" s="223">
        <f>ROUND(I246*H246,2)</f>
        <v>0</v>
      </c>
      <c r="BL246" s="18" t="s">
        <v>139</v>
      </c>
      <c r="BM246" s="222" t="s">
        <v>382</v>
      </c>
    </row>
    <row r="247" s="14" customFormat="1">
      <c r="A247" s="14"/>
      <c r="B247" s="252"/>
      <c r="C247" s="253"/>
      <c r="D247" s="226" t="s">
        <v>154</v>
      </c>
      <c r="E247" s="254" t="s">
        <v>1</v>
      </c>
      <c r="F247" s="255" t="s">
        <v>383</v>
      </c>
      <c r="G247" s="253"/>
      <c r="H247" s="254" t="s">
        <v>1</v>
      </c>
      <c r="I247" s="256"/>
      <c r="J247" s="253"/>
      <c r="K247" s="253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154</v>
      </c>
      <c r="AU247" s="261" t="s">
        <v>82</v>
      </c>
      <c r="AV247" s="14" t="s">
        <v>82</v>
      </c>
      <c r="AW247" s="14" t="s">
        <v>31</v>
      </c>
      <c r="AX247" s="14" t="s">
        <v>74</v>
      </c>
      <c r="AY247" s="261" t="s">
        <v>134</v>
      </c>
    </row>
    <row r="248" s="12" customFormat="1">
      <c r="A248" s="12"/>
      <c r="B248" s="224"/>
      <c r="C248" s="225"/>
      <c r="D248" s="226" t="s">
        <v>154</v>
      </c>
      <c r="E248" s="227" t="s">
        <v>1</v>
      </c>
      <c r="F248" s="228" t="s">
        <v>384</v>
      </c>
      <c r="G248" s="225"/>
      <c r="H248" s="229">
        <v>6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5" t="s">
        <v>154</v>
      </c>
      <c r="AU248" s="235" t="s">
        <v>82</v>
      </c>
      <c r="AV248" s="12" t="s">
        <v>84</v>
      </c>
      <c r="AW248" s="12" t="s">
        <v>31</v>
      </c>
      <c r="AX248" s="12" t="s">
        <v>74</v>
      </c>
      <c r="AY248" s="235" t="s">
        <v>134</v>
      </c>
    </row>
    <row r="249" s="12" customFormat="1">
      <c r="A249" s="12"/>
      <c r="B249" s="224"/>
      <c r="C249" s="225"/>
      <c r="D249" s="226" t="s">
        <v>154</v>
      </c>
      <c r="E249" s="227" t="s">
        <v>1</v>
      </c>
      <c r="F249" s="228" t="s">
        <v>385</v>
      </c>
      <c r="G249" s="225"/>
      <c r="H249" s="229">
        <v>10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5" t="s">
        <v>154</v>
      </c>
      <c r="AU249" s="235" t="s">
        <v>82</v>
      </c>
      <c r="AV249" s="12" t="s">
        <v>84</v>
      </c>
      <c r="AW249" s="12" t="s">
        <v>31</v>
      </c>
      <c r="AX249" s="12" t="s">
        <v>74</v>
      </c>
      <c r="AY249" s="235" t="s">
        <v>134</v>
      </c>
    </row>
    <row r="250" s="12" customFormat="1">
      <c r="A250" s="12"/>
      <c r="B250" s="224"/>
      <c r="C250" s="225"/>
      <c r="D250" s="226" t="s">
        <v>154</v>
      </c>
      <c r="E250" s="227" t="s">
        <v>1</v>
      </c>
      <c r="F250" s="228" t="s">
        <v>386</v>
      </c>
      <c r="G250" s="225"/>
      <c r="H250" s="229">
        <v>4.4000000000000004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5" t="s">
        <v>154</v>
      </c>
      <c r="AU250" s="235" t="s">
        <v>82</v>
      </c>
      <c r="AV250" s="12" t="s">
        <v>84</v>
      </c>
      <c r="AW250" s="12" t="s">
        <v>31</v>
      </c>
      <c r="AX250" s="12" t="s">
        <v>74</v>
      </c>
      <c r="AY250" s="235" t="s">
        <v>134</v>
      </c>
    </row>
    <row r="251" s="12" customFormat="1">
      <c r="A251" s="12"/>
      <c r="B251" s="224"/>
      <c r="C251" s="225"/>
      <c r="D251" s="226" t="s">
        <v>154</v>
      </c>
      <c r="E251" s="227" t="s">
        <v>1</v>
      </c>
      <c r="F251" s="228" t="s">
        <v>387</v>
      </c>
      <c r="G251" s="225"/>
      <c r="H251" s="229">
        <v>5.04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5" t="s">
        <v>154</v>
      </c>
      <c r="AU251" s="235" t="s">
        <v>82</v>
      </c>
      <c r="AV251" s="12" t="s">
        <v>84</v>
      </c>
      <c r="AW251" s="12" t="s">
        <v>31</v>
      </c>
      <c r="AX251" s="12" t="s">
        <v>74</v>
      </c>
      <c r="AY251" s="235" t="s">
        <v>134</v>
      </c>
    </row>
    <row r="252" s="12" customFormat="1">
      <c r="A252" s="12"/>
      <c r="B252" s="224"/>
      <c r="C252" s="225"/>
      <c r="D252" s="226" t="s">
        <v>154</v>
      </c>
      <c r="E252" s="227" t="s">
        <v>1</v>
      </c>
      <c r="F252" s="228" t="s">
        <v>388</v>
      </c>
      <c r="G252" s="225"/>
      <c r="H252" s="229">
        <v>2.48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5" t="s">
        <v>154</v>
      </c>
      <c r="AU252" s="235" t="s">
        <v>82</v>
      </c>
      <c r="AV252" s="12" t="s">
        <v>84</v>
      </c>
      <c r="AW252" s="12" t="s">
        <v>31</v>
      </c>
      <c r="AX252" s="12" t="s">
        <v>74</v>
      </c>
      <c r="AY252" s="235" t="s">
        <v>134</v>
      </c>
    </row>
    <row r="253" s="15" customFormat="1">
      <c r="A253" s="15"/>
      <c r="B253" s="262"/>
      <c r="C253" s="263"/>
      <c r="D253" s="226" t="s">
        <v>154</v>
      </c>
      <c r="E253" s="264" t="s">
        <v>1</v>
      </c>
      <c r="F253" s="265" t="s">
        <v>348</v>
      </c>
      <c r="G253" s="263"/>
      <c r="H253" s="266">
        <v>27.920000000000002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2" t="s">
        <v>154</v>
      </c>
      <c r="AU253" s="272" t="s">
        <v>82</v>
      </c>
      <c r="AV253" s="15" t="s">
        <v>142</v>
      </c>
      <c r="AW253" s="15" t="s">
        <v>31</v>
      </c>
      <c r="AX253" s="15" t="s">
        <v>74</v>
      </c>
      <c r="AY253" s="272" t="s">
        <v>134</v>
      </c>
    </row>
    <row r="254" s="14" customFormat="1">
      <c r="A254" s="14"/>
      <c r="B254" s="252"/>
      <c r="C254" s="253"/>
      <c r="D254" s="226" t="s">
        <v>154</v>
      </c>
      <c r="E254" s="254" t="s">
        <v>1</v>
      </c>
      <c r="F254" s="255" t="s">
        <v>352</v>
      </c>
      <c r="G254" s="253"/>
      <c r="H254" s="254" t="s">
        <v>1</v>
      </c>
      <c r="I254" s="256"/>
      <c r="J254" s="253"/>
      <c r="K254" s="253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154</v>
      </c>
      <c r="AU254" s="261" t="s">
        <v>82</v>
      </c>
      <c r="AV254" s="14" t="s">
        <v>82</v>
      </c>
      <c r="AW254" s="14" t="s">
        <v>31</v>
      </c>
      <c r="AX254" s="14" t="s">
        <v>74</v>
      </c>
      <c r="AY254" s="261" t="s">
        <v>134</v>
      </c>
    </row>
    <row r="255" s="12" customFormat="1">
      <c r="A255" s="12"/>
      <c r="B255" s="224"/>
      <c r="C255" s="225"/>
      <c r="D255" s="226" t="s">
        <v>154</v>
      </c>
      <c r="E255" s="227" t="s">
        <v>1</v>
      </c>
      <c r="F255" s="228" t="s">
        <v>353</v>
      </c>
      <c r="G255" s="225"/>
      <c r="H255" s="229">
        <v>141.99600000000001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5" t="s">
        <v>154</v>
      </c>
      <c r="AU255" s="235" t="s">
        <v>82</v>
      </c>
      <c r="AV255" s="12" t="s">
        <v>84</v>
      </c>
      <c r="AW255" s="12" t="s">
        <v>31</v>
      </c>
      <c r="AX255" s="12" t="s">
        <v>74</v>
      </c>
      <c r="AY255" s="235" t="s">
        <v>134</v>
      </c>
    </row>
    <row r="256" s="14" customFormat="1">
      <c r="A256" s="14"/>
      <c r="B256" s="252"/>
      <c r="C256" s="253"/>
      <c r="D256" s="226" t="s">
        <v>154</v>
      </c>
      <c r="E256" s="254" t="s">
        <v>1</v>
      </c>
      <c r="F256" s="255" t="s">
        <v>389</v>
      </c>
      <c r="G256" s="253"/>
      <c r="H256" s="254" t="s">
        <v>1</v>
      </c>
      <c r="I256" s="256"/>
      <c r="J256" s="253"/>
      <c r="K256" s="253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154</v>
      </c>
      <c r="AU256" s="261" t="s">
        <v>82</v>
      </c>
      <c r="AV256" s="14" t="s">
        <v>82</v>
      </c>
      <c r="AW256" s="14" t="s">
        <v>31</v>
      </c>
      <c r="AX256" s="14" t="s">
        <v>74</v>
      </c>
      <c r="AY256" s="261" t="s">
        <v>134</v>
      </c>
    </row>
    <row r="257" s="12" customFormat="1">
      <c r="A257" s="12"/>
      <c r="B257" s="224"/>
      <c r="C257" s="225"/>
      <c r="D257" s="226" t="s">
        <v>154</v>
      </c>
      <c r="E257" s="227" t="s">
        <v>1</v>
      </c>
      <c r="F257" s="228" t="s">
        <v>390</v>
      </c>
      <c r="G257" s="225"/>
      <c r="H257" s="229">
        <v>-4.4000000000000004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5" t="s">
        <v>154</v>
      </c>
      <c r="AU257" s="235" t="s">
        <v>82</v>
      </c>
      <c r="AV257" s="12" t="s">
        <v>84</v>
      </c>
      <c r="AW257" s="12" t="s">
        <v>31</v>
      </c>
      <c r="AX257" s="12" t="s">
        <v>74</v>
      </c>
      <c r="AY257" s="235" t="s">
        <v>134</v>
      </c>
    </row>
    <row r="258" s="13" customFormat="1">
      <c r="A258" s="13"/>
      <c r="B258" s="236"/>
      <c r="C258" s="237"/>
      <c r="D258" s="226" t="s">
        <v>154</v>
      </c>
      <c r="E258" s="238" t="s">
        <v>1</v>
      </c>
      <c r="F258" s="239" t="s">
        <v>156</v>
      </c>
      <c r="G258" s="237"/>
      <c r="H258" s="240">
        <v>165.51599999999999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154</v>
      </c>
      <c r="AU258" s="246" t="s">
        <v>82</v>
      </c>
      <c r="AV258" s="13" t="s">
        <v>139</v>
      </c>
      <c r="AW258" s="13" t="s">
        <v>31</v>
      </c>
      <c r="AX258" s="13" t="s">
        <v>82</v>
      </c>
      <c r="AY258" s="246" t="s">
        <v>134</v>
      </c>
    </row>
    <row r="259" s="2" customFormat="1" ht="16.5" customHeight="1">
      <c r="A259" s="39"/>
      <c r="B259" s="40"/>
      <c r="C259" s="211" t="s">
        <v>216</v>
      </c>
      <c r="D259" s="211" t="s">
        <v>135</v>
      </c>
      <c r="E259" s="212" t="s">
        <v>391</v>
      </c>
      <c r="F259" s="213" t="s">
        <v>392</v>
      </c>
      <c r="G259" s="214" t="s">
        <v>138</v>
      </c>
      <c r="H259" s="215">
        <v>632.43600000000004</v>
      </c>
      <c r="I259" s="216"/>
      <c r="J259" s="217">
        <f>ROUND(I259*H259,2)</f>
        <v>0</v>
      </c>
      <c r="K259" s="213" t="s">
        <v>1</v>
      </c>
      <c r="L259" s="45"/>
      <c r="M259" s="218" t="s">
        <v>1</v>
      </c>
      <c r="N259" s="219" t="s">
        <v>39</v>
      </c>
      <c r="O259" s="92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2" t="s">
        <v>139</v>
      </c>
      <c r="AT259" s="222" t="s">
        <v>135</v>
      </c>
      <c r="AU259" s="222" t="s">
        <v>82</v>
      </c>
      <c r="AY259" s="18" t="s">
        <v>134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8" t="s">
        <v>82</v>
      </c>
      <c r="BK259" s="223">
        <f>ROUND(I259*H259,2)</f>
        <v>0</v>
      </c>
      <c r="BL259" s="18" t="s">
        <v>139</v>
      </c>
      <c r="BM259" s="222" t="s">
        <v>393</v>
      </c>
    </row>
    <row r="260" s="14" customFormat="1">
      <c r="A260" s="14"/>
      <c r="B260" s="252"/>
      <c r="C260" s="253"/>
      <c r="D260" s="226" t="s">
        <v>154</v>
      </c>
      <c r="E260" s="254" t="s">
        <v>1</v>
      </c>
      <c r="F260" s="255" t="s">
        <v>357</v>
      </c>
      <c r="G260" s="253"/>
      <c r="H260" s="254" t="s">
        <v>1</v>
      </c>
      <c r="I260" s="256"/>
      <c r="J260" s="253"/>
      <c r="K260" s="253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154</v>
      </c>
      <c r="AU260" s="261" t="s">
        <v>82</v>
      </c>
      <c r="AV260" s="14" t="s">
        <v>82</v>
      </c>
      <c r="AW260" s="14" t="s">
        <v>31</v>
      </c>
      <c r="AX260" s="14" t="s">
        <v>74</v>
      </c>
      <c r="AY260" s="261" t="s">
        <v>134</v>
      </c>
    </row>
    <row r="261" s="14" customFormat="1">
      <c r="A261" s="14"/>
      <c r="B261" s="252"/>
      <c r="C261" s="253"/>
      <c r="D261" s="226" t="s">
        <v>154</v>
      </c>
      <c r="E261" s="254" t="s">
        <v>1</v>
      </c>
      <c r="F261" s="255" t="s">
        <v>357</v>
      </c>
      <c r="G261" s="253"/>
      <c r="H261" s="254" t="s">
        <v>1</v>
      </c>
      <c r="I261" s="256"/>
      <c r="J261" s="253"/>
      <c r="K261" s="253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154</v>
      </c>
      <c r="AU261" s="261" t="s">
        <v>82</v>
      </c>
      <c r="AV261" s="14" t="s">
        <v>82</v>
      </c>
      <c r="AW261" s="14" t="s">
        <v>31</v>
      </c>
      <c r="AX261" s="14" t="s">
        <v>74</v>
      </c>
      <c r="AY261" s="261" t="s">
        <v>134</v>
      </c>
    </row>
    <row r="262" s="14" customFormat="1">
      <c r="A262" s="14"/>
      <c r="B262" s="252"/>
      <c r="C262" s="253"/>
      <c r="D262" s="226" t="s">
        <v>154</v>
      </c>
      <c r="E262" s="254" t="s">
        <v>1</v>
      </c>
      <c r="F262" s="255" t="s">
        <v>394</v>
      </c>
      <c r="G262" s="253"/>
      <c r="H262" s="254" t="s">
        <v>1</v>
      </c>
      <c r="I262" s="256"/>
      <c r="J262" s="253"/>
      <c r="K262" s="253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154</v>
      </c>
      <c r="AU262" s="261" t="s">
        <v>82</v>
      </c>
      <c r="AV262" s="14" t="s">
        <v>82</v>
      </c>
      <c r="AW262" s="14" t="s">
        <v>31</v>
      </c>
      <c r="AX262" s="14" t="s">
        <v>74</v>
      </c>
      <c r="AY262" s="261" t="s">
        <v>134</v>
      </c>
    </row>
    <row r="263" s="12" customFormat="1">
      <c r="A263" s="12"/>
      <c r="B263" s="224"/>
      <c r="C263" s="225"/>
      <c r="D263" s="226" t="s">
        <v>154</v>
      </c>
      <c r="E263" s="227" t="s">
        <v>1</v>
      </c>
      <c r="F263" s="228" t="s">
        <v>359</v>
      </c>
      <c r="G263" s="225"/>
      <c r="H263" s="229">
        <v>887.60599999999999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5" t="s">
        <v>154</v>
      </c>
      <c r="AU263" s="235" t="s">
        <v>82</v>
      </c>
      <c r="AV263" s="12" t="s">
        <v>84</v>
      </c>
      <c r="AW263" s="12" t="s">
        <v>31</v>
      </c>
      <c r="AX263" s="12" t="s">
        <v>74</v>
      </c>
      <c r="AY263" s="235" t="s">
        <v>134</v>
      </c>
    </row>
    <row r="264" s="14" customFormat="1">
      <c r="A264" s="14"/>
      <c r="B264" s="252"/>
      <c r="C264" s="253"/>
      <c r="D264" s="226" t="s">
        <v>154</v>
      </c>
      <c r="E264" s="254" t="s">
        <v>1</v>
      </c>
      <c r="F264" s="255" t="s">
        <v>395</v>
      </c>
      <c r="G264" s="253"/>
      <c r="H264" s="254" t="s">
        <v>1</v>
      </c>
      <c r="I264" s="256"/>
      <c r="J264" s="253"/>
      <c r="K264" s="253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154</v>
      </c>
      <c r="AU264" s="261" t="s">
        <v>82</v>
      </c>
      <c r="AV264" s="14" t="s">
        <v>82</v>
      </c>
      <c r="AW264" s="14" t="s">
        <v>31</v>
      </c>
      <c r="AX264" s="14" t="s">
        <v>74</v>
      </c>
      <c r="AY264" s="261" t="s">
        <v>134</v>
      </c>
    </row>
    <row r="265" s="12" customFormat="1">
      <c r="A265" s="12"/>
      <c r="B265" s="224"/>
      <c r="C265" s="225"/>
      <c r="D265" s="226" t="s">
        <v>154</v>
      </c>
      <c r="E265" s="227" t="s">
        <v>1</v>
      </c>
      <c r="F265" s="228" t="s">
        <v>278</v>
      </c>
      <c r="G265" s="225"/>
      <c r="H265" s="229">
        <v>-102.17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5" t="s">
        <v>154</v>
      </c>
      <c r="AU265" s="235" t="s">
        <v>82</v>
      </c>
      <c r="AV265" s="12" t="s">
        <v>84</v>
      </c>
      <c r="AW265" s="12" t="s">
        <v>31</v>
      </c>
      <c r="AX265" s="12" t="s">
        <v>74</v>
      </c>
      <c r="AY265" s="235" t="s">
        <v>134</v>
      </c>
    </row>
    <row r="266" s="14" customFormat="1">
      <c r="A266" s="14"/>
      <c r="B266" s="252"/>
      <c r="C266" s="253"/>
      <c r="D266" s="226" t="s">
        <v>154</v>
      </c>
      <c r="E266" s="254" t="s">
        <v>1</v>
      </c>
      <c r="F266" s="255" t="s">
        <v>396</v>
      </c>
      <c r="G266" s="253"/>
      <c r="H266" s="254" t="s">
        <v>1</v>
      </c>
      <c r="I266" s="256"/>
      <c r="J266" s="253"/>
      <c r="K266" s="253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154</v>
      </c>
      <c r="AU266" s="261" t="s">
        <v>82</v>
      </c>
      <c r="AV266" s="14" t="s">
        <v>82</v>
      </c>
      <c r="AW266" s="14" t="s">
        <v>31</v>
      </c>
      <c r="AX266" s="14" t="s">
        <v>74</v>
      </c>
      <c r="AY266" s="261" t="s">
        <v>134</v>
      </c>
    </row>
    <row r="267" s="12" customFormat="1">
      <c r="A267" s="12"/>
      <c r="B267" s="224"/>
      <c r="C267" s="225"/>
      <c r="D267" s="226" t="s">
        <v>154</v>
      </c>
      <c r="E267" s="227" t="s">
        <v>1</v>
      </c>
      <c r="F267" s="228" t="s">
        <v>361</v>
      </c>
      <c r="G267" s="225"/>
      <c r="H267" s="229">
        <v>-153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5" t="s">
        <v>154</v>
      </c>
      <c r="AU267" s="235" t="s">
        <v>82</v>
      </c>
      <c r="AV267" s="12" t="s">
        <v>84</v>
      </c>
      <c r="AW267" s="12" t="s">
        <v>31</v>
      </c>
      <c r="AX267" s="12" t="s">
        <v>74</v>
      </c>
      <c r="AY267" s="235" t="s">
        <v>134</v>
      </c>
    </row>
    <row r="268" s="13" customFormat="1">
      <c r="A268" s="13"/>
      <c r="B268" s="236"/>
      <c r="C268" s="237"/>
      <c r="D268" s="226" t="s">
        <v>154</v>
      </c>
      <c r="E268" s="238" t="s">
        <v>1</v>
      </c>
      <c r="F268" s="239" t="s">
        <v>156</v>
      </c>
      <c r="G268" s="237"/>
      <c r="H268" s="240">
        <v>632.43600000000004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154</v>
      </c>
      <c r="AU268" s="246" t="s">
        <v>82</v>
      </c>
      <c r="AV268" s="13" t="s">
        <v>139</v>
      </c>
      <c r="AW268" s="13" t="s">
        <v>31</v>
      </c>
      <c r="AX268" s="13" t="s">
        <v>82</v>
      </c>
      <c r="AY268" s="246" t="s">
        <v>134</v>
      </c>
    </row>
    <row r="269" s="2" customFormat="1" ht="16.5" customHeight="1">
      <c r="A269" s="39"/>
      <c r="B269" s="40"/>
      <c r="C269" s="211" t="s">
        <v>397</v>
      </c>
      <c r="D269" s="211" t="s">
        <v>135</v>
      </c>
      <c r="E269" s="212" t="s">
        <v>398</v>
      </c>
      <c r="F269" s="213" t="s">
        <v>399</v>
      </c>
      <c r="G269" s="214" t="s">
        <v>318</v>
      </c>
      <c r="H269" s="215">
        <v>50</v>
      </c>
      <c r="I269" s="216"/>
      <c r="J269" s="217">
        <f>ROUND(I269*H269,2)</f>
        <v>0</v>
      </c>
      <c r="K269" s="213" t="s">
        <v>1</v>
      </c>
      <c r="L269" s="45"/>
      <c r="M269" s="218" t="s">
        <v>1</v>
      </c>
      <c r="N269" s="219" t="s">
        <v>39</v>
      </c>
      <c r="O269" s="92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2" t="s">
        <v>139</v>
      </c>
      <c r="AT269" s="222" t="s">
        <v>135</v>
      </c>
      <c r="AU269" s="222" t="s">
        <v>82</v>
      </c>
      <c r="AY269" s="18" t="s">
        <v>134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8" t="s">
        <v>82</v>
      </c>
      <c r="BK269" s="223">
        <f>ROUND(I269*H269,2)</f>
        <v>0</v>
      </c>
      <c r="BL269" s="18" t="s">
        <v>139</v>
      </c>
      <c r="BM269" s="222" t="s">
        <v>400</v>
      </c>
    </row>
    <row r="270" s="2" customFormat="1" ht="16.5" customHeight="1">
      <c r="A270" s="39"/>
      <c r="B270" s="40"/>
      <c r="C270" s="211" t="s">
        <v>300</v>
      </c>
      <c r="D270" s="211" t="s">
        <v>135</v>
      </c>
      <c r="E270" s="212" t="s">
        <v>401</v>
      </c>
      <c r="F270" s="213" t="s">
        <v>402</v>
      </c>
      <c r="G270" s="214" t="s">
        <v>138</v>
      </c>
      <c r="H270" s="215">
        <v>28.622</v>
      </c>
      <c r="I270" s="216"/>
      <c r="J270" s="217">
        <f>ROUND(I270*H270,2)</f>
        <v>0</v>
      </c>
      <c r="K270" s="213" t="s">
        <v>1</v>
      </c>
      <c r="L270" s="45"/>
      <c r="M270" s="218" t="s">
        <v>1</v>
      </c>
      <c r="N270" s="219" t="s">
        <v>39</v>
      </c>
      <c r="O270" s="92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2" t="s">
        <v>139</v>
      </c>
      <c r="AT270" s="222" t="s">
        <v>135</v>
      </c>
      <c r="AU270" s="222" t="s">
        <v>82</v>
      </c>
      <c r="AY270" s="18" t="s">
        <v>134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8" t="s">
        <v>82</v>
      </c>
      <c r="BK270" s="223">
        <f>ROUND(I270*H270,2)</f>
        <v>0</v>
      </c>
      <c r="BL270" s="18" t="s">
        <v>139</v>
      </c>
      <c r="BM270" s="222" t="s">
        <v>403</v>
      </c>
    </row>
    <row r="271" s="14" customFormat="1">
      <c r="A271" s="14"/>
      <c r="B271" s="252"/>
      <c r="C271" s="253"/>
      <c r="D271" s="226" t="s">
        <v>154</v>
      </c>
      <c r="E271" s="254" t="s">
        <v>1</v>
      </c>
      <c r="F271" s="255" t="s">
        <v>404</v>
      </c>
      <c r="G271" s="253"/>
      <c r="H271" s="254" t="s">
        <v>1</v>
      </c>
      <c r="I271" s="256"/>
      <c r="J271" s="253"/>
      <c r="K271" s="253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154</v>
      </c>
      <c r="AU271" s="261" t="s">
        <v>82</v>
      </c>
      <c r="AV271" s="14" t="s">
        <v>82</v>
      </c>
      <c r="AW271" s="14" t="s">
        <v>31</v>
      </c>
      <c r="AX271" s="14" t="s">
        <v>74</v>
      </c>
      <c r="AY271" s="261" t="s">
        <v>134</v>
      </c>
    </row>
    <row r="272" s="12" customFormat="1">
      <c r="A272" s="12"/>
      <c r="B272" s="224"/>
      <c r="C272" s="225"/>
      <c r="D272" s="226" t="s">
        <v>154</v>
      </c>
      <c r="E272" s="227" t="s">
        <v>1</v>
      </c>
      <c r="F272" s="228" t="s">
        <v>405</v>
      </c>
      <c r="G272" s="225"/>
      <c r="H272" s="229">
        <v>6.5999999999999996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5" t="s">
        <v>154</v>
      </c>
      <c r="AU272" s="235" t="s">
        <v>82</v>
      </c>
      <c r="AV272" s="12" t="s">
        <v>84</v>
      </c>
      <c r="AW272" s="12" t="s">
        <v>31</v>
      </c>
      <c r="AX272" s="12" t="s">
        <v>74</v>
      </c>
      <c r="AY272" s="235" t="s">
        <v>134</v>
      </c>
    </row>
    <row r="273" s="12" customFormat="1">
      <c r="A273" s="12"/>
      <c r="B273" s="224"/>
      <c r="C273" s="225"/>
      <c r="D273" s="226" t="s">
        <v>154</v>
      </c>
      <c r="E273" s="227" t="s">
        <v>1</v>
      </c>
      <c r="F273" s="228" t="s">
        <v>406</v>
      </c>
      <c r="G273" s="225"/>
      <c r="H273" s="229">
        <v>11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5" t="s">
        <v>154</v>
      </c>
      <c r="AU273" s="235" t="s">
        <v>82</v>
      </c>
      <c r="AV273" s="12" t="s">
        <v>84</v>
      </c>
      <c r="AW273" s="12" t="s">
        <v>31</v>
      </c>
      <c r="AX273" s="12" t="s">
        <v>74</v>
      </c>
      <c r="AY273" s="235" t="s">
        <v>134</v>
      </c>
    </row>
    <row r="274" s="12" customFormat="1">
      <c r="A274" s="12"/>
      <c r="B274" s="224"/>
      <c r="C274" s="225"/>
      <c r="D274" s="226" t="s">
        <v>154</v>
      </c>
      <c r="E274" s="227" t="s">
        <v>1</v>
      </c>
      <c r="F274" s="228" t="s">
        <v>407</v>
      </c>
      <c r="G274" s="225"/>
      <c r="H274" s="229">
        <v>4.8399999999999999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5" t="s">
        <v>154</v>
      </c>
      <c r="AU274" s="235" t="s">
        <v>82</v>
      </c>
      <c r="AV274" s="12" t="s">
        <v>84</v>
      </c>
      <c r="AW274" s="12" t="s">
        <v>31</v>
      </c>
      <c r="AX274" s="12" t="s">
        <v>74</v>
      </c>
      <c r="AY274" s="235" t="s">
        <v>134</v>
      </c>
    </row>
    <row r="275" s="12" customFormat="1">
      <c r="A275" s="12"/>
      <c r="B275" s="224"/>
      <c r="C275" s="225"/>
      <c r="D275" s="226" t="s">
        <v>154</v>
      </c>
      <c r="E275" s="227" t="s">
        <v>1</v>
      </c>
      <c r="F275" s="228" t="s">
        <v>408</v>
      </c>
      <c r="G275" s="225"/>
      <c r="H275" s="229">
        <v>5.5439999999999996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5" t="s">
        <v>154</v>
      </c>
      <c r="AU275" s="235" t="s">
        <v>82</v>
      </c>
      <c r="AV275" s="12" t="s">
        <v>84</v>
      </c>
      <c r="AW275" s="12" t="s">
        <v>31</v>
      </c>
      <c r="AX275" s="12" t="s">
        <v>74</v>
      </c>
      <c r="AY275" s="235" t="s">
        <v>134</v>
      </c>
    </row>
    <row r="276" s="12" customFormat="1">
      <c r="A276" s="12"/>
      <c r="B276" s="224"/>
      <c r="C276" s="225"/>
      <c r="D276" s="226" t="s">
        <v>154</v>
      </c>
      <c r="E276" s="227" t="s">
        <v>1</v>
      </c>
      <c r="F276" s="228" t="s">
        <v>409</v>
      </c>
      <c r="G276" s="225"/>
      <c r="H276" s="229">
        <v>2.7280000000000002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35" t="s">
        <v>154</v>
      </c>
      <c r="AU276" s="235" t="s">
        <v>82</v>
      </c>
      <c r="AV276" s="12" t="s">
        <v>84</v>
      </c>
      <c r="AW276" s="12" t="s">
        <v>31</v>
      </c>
      <c r="AX276" s="12" t="s">
        <v>74</v>
      </c>
      <c r="AY276" s="235" t="s">
        <v>134</v>
      </c>
    </row>
    <row r="277" s="14" customFormat="1">
      <c r="A277" s="14"/>
      <c r="B277" s="252"/>
      <c r="C277" s="253"/>
      <c r="D277" s="226" t="s">
        <v>154</v>
      </c>
      <c r="E277" s="254" t="s">
        <v>1</v>
      </c>
      <c r="F277" s="255" t="s">
        <v>389</v>
      </c>
      <c r="G277" s="253"/>
      <c r="H277" s="254" t="s">
        <v>1</v>
      </c>
      <c r="I277" s="256"/>
      <c r="J277" s="253"/>
      <c r="K277" s="253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154</v>
      </c>
      <c r="AU277" s="261" t="s">
        <v>82</v>
      </c>
      <c r="AV277" s="14" t="s">
        <v>82</v>
      </c>
      <c r="AW277" s="14" t="s">
        <v>31</v>
      </c>
      <c r="AX277" s="14" t="s">
        <v>74</v>
      </c>
      <c r="AY277" s="261" t="s">
        <v>134</v>
      </c>
    </row>
    <row r="278" s="12" customFormat="1">
      <c r="A278" s="12"/>
      <c r="B278" s="224"/>
      <c r="C278" s="225"/>
      <c r="D278" s="226" t="s">
        <v>154</v>
      </c>
      <c r="E278" s="227" t="s">
        <v>1</v>
      </c>
      <c r="F278" s="228" t="s">
        <v>410</v>
      </c>
      <c r="G278" s="225"/>
      <c r="H278" s="229">
        <v>-2.0899999999999999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5" t="s">
        <v>154</v>
      </c>
      <c r="AU278" s="235" t="s">
        <v>82</v>
      </c>
      <c r="AV278" s="12" t="s">
        <v>84</v>
      </c>
      <c r="AW278" s="12" t="s">
        <v>31</v>
      </c>
      <c r="AX278" s="12" t="s">
        <v>74</v>
      </c>
      <c r="AY278" s="235" t="s">
        <v>134</v>
      </c>
    </row>
    <row r="279" s="13" customFormat="1">
      <c r="A279" s="13"/>
      <c r="B279" s="236"/>
      <c r="C279" s="237"/>
      <c r="D279" s="226" t="s">
        <v>154</v>
      </c>
      <c r="E279" s="238" t="s">
        <v>1</v>
      </c>
      <c r="F279" s="239" t="s">
        <v>156</v>
      </c>
      <c r="G279" s="237"/>
      <c r="H279" s="240">
        <v>28.622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154</v>
      </c>
      <c r="AU279" s="246" t="s">
        <v>82</v>
      </c>
      <c r="AV279" s="13" t="s">
        <v>139</v>
      </c>
      <c r="AW279" s="13" t="s">
        <v>31</v>
      </c>
      <c r="AX279" s="13" t="s">
        <v>82</v>
      </c>
      <c r="AY279" s="246" t="s">
        <v>134</v>
      </c>
    </row>
    <row r="280" s="2" customFormat="1" ht="16.5" customHeight="1">
      <c r="A280" s="39"/>
      <c r="B280" s="40"/>
      <c r="C280" s="211" t="s">
        <v>411</v>
      </c>
      <c r="D280" s="211" t="s">
        <v>135</v>
      </c>
      <c r="E280" s="212" t="s">
        <v>412</v>
      </c>
      <c r="F280" s="213" t="s">
        <v>413</v>
      </c>
      <c r="G280" s="214" t="s">
        <v>138</v>
      </c>
      <c r="H280" s="215">
        <v>153.44499999999999</v>
      </c>
      <c r="I280" s="216"/>
      <c r="J280" s="217">
        <f>ROUND(I280*H280,2)</f>
        <v>0</v>
      </c>
      <c r="K280" s="213" t="s">
        <v>1</v>
      </c>
      <c r="L280" s="45"/>
      <c r="M280" s="218" t="s">
        <v>1</v>
      </c>
      <c r="N280" s="219" t="s">
        <v>39</v>
      </c>
      <c r="O280" s="92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2" t="s">
        <v>139</v>
      </c>
      <c r="AT280" s="222" t="s">
        <v>135</v>
      </c>
      <c r="AU280" s="222" t="s">
        <v>82</v>
      </c>
      <c r="AY280" s="18" t="s">
        <v>134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8" t="s">
        <v>82</v>
      </c>
      <c r="BK280" s="223">
        <f>ROUND(I280*H280,2)</f>
        <v>0</v>
      </c>
      <c r="BL280" s="18" t="s">
        <v>139</v>
      </c>
      <c r="BM280" s="222" t="s">
        <v>414</v>
      </c>
    </row>
    <row r="281" s="14" customFormat="1">
      <c r="A281" s="14"/>
      <c r="B281" s="252"/>
      <c r="C281" s="253"/>
      <c r="D281" s="226" t="s">
        <v>154</v>
      </c>
      <c r="E281" s="254" t="s">
        <v>1</v>
      </c>
      <c r="F281" s="255" t="s">
        <v>415</v>
      </c>
      <c r="G281" s="253"/>
      <c r="H281" s="254" t="s">
        <v>1</v>
      </c>
      <c r="I281" s="256"/>
      <c r="J281" s="253"/>
      <c r="K281" s="253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154</v>
      </c>
      <c r="AU281" s="261" t="s">
        <v>82</v>
      </c>
      <c r="AV281" s="14" t="s">
        <v>82</v>
      </c>
      <c r="AW281" s="14" t="s">
        <v>31</v>
      </c>
      <c r="AX281" s="14" t="s">
        <v>74</v>
      </c>
      <c r="AY281" s="261" t="s">
        <v>134</v>
      </c>
    </row>
    <row r="282" s="12" customFormat="1">
      <c r="A282" s="12"/>
      <c r="B282" s="224"/>
      <c r="C282" s="225"/>
      <c r="D282" s="226" t="s">
        <v>154</v>
      </c>
      <c r="E282" s="227" t="s">
        <v>1</v>
      </c>
      <c r="F282" s="228" t="s">
        <v>416</v>
      </c>
      <c r="G282" s="225"/>
      <c r="H282" s="229">
        <v>156.19499999999999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35" t="s">
        <v>154</v>
      </c>
      <c r="AU282" s="235" t="s">
        <v>82</v>
      </c>
      <c r="AV282" s="12" t="s">
        <v>84</v>
      </c>
      <c r="AW282" s="12" t="s">
        <v>31</v>
      </c>
      <c r="AX282" s="12" t="s">
        <v>74</v>
      </c>
      <c r="AY282" s="235" t="s">
        <v>134</v>
      </c>
    </row>
    <row r="283" s="14" customFormat="1">
      <c r="A283" s="14"/>
      <c r="B283" s="252"/>
      <c r="C283" s="253"/>
      <c r="D283" s="226" t="s">
        <v>154</v>
      </c>
      <c r="E283" s="254" t="s">
        <v>1</v>
      </c>
      <c r="F283" s="255" t="s">
        <v>389</v>
      </c>
      <c r="G283" s="253"/>
      <c r="H283" s="254" t="s">
        <v>1</v>
      </c>
      <c r="I283" s="256"/>
      <c r="J283" s="253"/>
      <c r="K283" s="253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154</v>
      </c>
      <c r="AU283" s="261" t="s">
        <v>82</v>
      </c>
      <c r="AV283" s="14" t="s">
        <v>82</v>
      </c>
      <c r="AW283" s="14" t="s">
        <v>31</v>
      </c>
      <c r="AX283" s="14" t="s">
        <v>74</v>
      </c>
      <c r="AY283" s="261" t="s">
        <v>134</v>
      </c>
    </row>
    <row r="284" s="12" customFormat="1">
      <c r="A284" s="12"/>
      <c r="B284" s="224"/>
      <c r="C284" s="225"/>
      <c r="D284" s="226" t="s">
        <v>154</v>
      </c>
      <c r="E284" s="227" t="s">
        <v>1</v>
      </c>
      <c r="F284" s="228" t="s">
        <v>417</v>
      </c>
      <c r="G284" s="225"/>
      <c r="H284" s="229">
        <v>-2.75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5" t="s">
        <v>154</v>
      </c>
      <c r="AU284" s="235" t="s">
        <v>82</v>
      </c>
      <c r="AV284" s="12" t="s">
        <v>84</v>
      </c>
      <c r="AW284" s="12" t="s">
        <v>31</v>
      </c>
      <c r="AX284" s="12" t="s">
        <v>74</v>
      </c>
      <c r="AY284" s="235" t="s">
        <v>134</v>
      </c>
    </row>
    <row r="285" s="13" customFormat="1">
      <c r="A285" s="13"/>
      <c r="B285" s="236"/>
      <c r="C285" s="237"/>
      <c r="D285" s="226" t="s">
        <v>154</v>
      </c>
      <c r="E285" s="238" t="s">
        <v>1</v>
      </c>
      <c r="F285" s="239" t="s">
        <v>156</v>
      </c>
      <c r="G285" s="237"/>
      <c r="H285" s="240">
        <v>153.44499999999999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154</v>
      </c>
      <c r="AU285" s="246" t="s">
        <v>82</v>
      </c>
      <c r="AV285" s="13" t="s">
        <v>139</v>
      </c>
      <c r="AW285" s="13" t="s">
        <v>31</v>
      </c>
      <c r="AX285" s="13" t="s">
        <v>82</v>
      </c>
      <c r="AY285" s="246" t="s">
        <v>134</v>
      </c>
    </row>
    <row r="286" s="2" customFormat="1" ht="16.5" customHeight="1">
      <c r="A286" s="39"/>
      <c r="B286" s="40"/>
      <c r="C286" s="211" t="s">
        <v>303</v>
      </c>
      <c r="D286" s="211" t="s">
        <v>135</v>
      </c>
      <c r="E286" s="212" t="s">
        <v>418</v>
      </c>
      <c r="F286" s="213" t="s">
        <v>419</v>
      </c>
      <c r="G286" s="214" t="s">
        <v>138</v>
      </c>
      <c r="H286" s="215">
        <v>639.39300000000003</v>
      </c>
      <c r="I286" s="216"/>
      <c r="J286" s="217">
        <f>ROUND(I286*H286,2)</f>
        <v>0</v>
      </c>
      <c r="K286" s="213" t="s">
        <v>1</v>
      </c>
      <c r="L286" s="45"/>
      <c r="M286" s="218" t="s">
        <v>1</v>
      </c>
      <c r="N286" s="219" t="s">
        <v>39</v>
      </c>
      <c r="O286" s="92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2" t="s">
        <v>139</v>
      </c>
      <c r="AT286" s="222" t="s">
        <v>135</v>
      </c>
      <c r="AU286" s="222" t="s">
        <v>82</v>
      </c>
      <c r="AY286" s="18" t="s">
        <v>134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8" t="s">
        <v>82</v>
      </c>
      <c r="BK286" s="223">
        <f>ROUND(I286*H286,2)</f>
        <v>0</v>
      </c>
      <c r="BL286" s="18" t="s">
        <v>139</v>
      </c>
      <c r="BM286" s="222" t="s">
        <v>420</v>
      </c>
    </row>
    <row r="287" s="14" customFormat="1">
      <c r="A287" s="14"/>
      <c r="B287" s="252"/>
      <c r="C287" s="253"/>
      <c r="D287" s="226" t="s">
        <v>154</v>
      </c>
      <c r="E287" s="254" t="s">
        <v>1</v>
      </c>
      <c r="F287" s="255" t="s">
        <v>357</v>
      </c>
      <c r="G287" s="253"/>
      <c r="H287" s="254" t="s">
        <v>1</v>
      </c>
      <c r="I287" s="256"/>
      <c r="J287" s="253"/>
      <c r="K287" s="253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154</v>
      </c>
      <c r="AU287" s="261" t="s">
        <v>82</v>
      </c>
      <c r="AV287" s="14" t="s">
        <v>82</v>
      </c>
      <c r="AW287" s="14" t="s">
        <v>31</v>
      </c>
      <c r="AX287" s="14" t="s">
        <v>74</v>
      </c>
      <c r="AY287" s="261" t="s">
        <v>134</v>
      </c>
    </row>
    <row r="288" s="14" customFormat="1">
      <c r="A288" s="14"/>
      <c r="B288" s="252"/>
      <c r="C288" s="253"/>
      <c r="D288" s="226" t="s">
        <v>154</v>
      </c>
      <c r="E288" s="254" t="s">
        <v>1</v>
      </c>
      <c r="F288" s="255" t="s">
        <v>394</v>
      </c>
      <c r="G288" s="253"/>
      <c r="H288" s="254" t="s">
        <v>1</v>
      </c>
      <c r="I288" s="256"/>
      <c r="J288" s="253"/>
      <c r="K288" s="253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154</v>
      </c>
      <c r="AU288" s="261" t="s">
        <v>82</v>
      </c>
      <c r="AV288" s="14" t="s">
        <v>82</v>
      </c>
      <c r="AW288" s="14" t="s">
        <v>31</v>
      </c>
      <c r="AX288" s="14" t="s">
        <v>74</v>
      </c>
      <c r="AY288" s="261" t="s">
        <v>134</v>
      </c>
    </row>
    <row r="289" s="12" customFormat="1">
      <c r="A289" s="12"/>
      <c r="B289" s="224"/>
      <c r="C289" s="225"/>
      <c r="D289" s="226" t="s">
        <v>154</v>
      </c>
      <c r="E289" s="227" t="s">
        <v>1</v>
      </c>
      <c r="F289" s="228" t="s">
        <v>359</v>
      </c>
      <c r="G289" s="225"/>
      <c r="H289" s="229">
        <v>887.60599999999999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5" t="s">
        <v>154</v>
      </c>
      <c r="AU289" s="235" t="s">
        <v>82</v>
      </c>
      <c r="AV289" s="12" t="s">
        <v>84</v>
      </c>
      <c r="AW289" s="12" t="s">
        <v>31</v>
      </c>
      <c r="AX289" s="12" t="s">
        <v>74</v>
      </c>
      <c r="AY289" s="235" t="s">
        <v>134</v>
      </c>
    </row>
    <row r="290" s="14" customFormat="1">
      <c r="A290" s="14"/>
      <c r="B290" s="252"/>
      <c r="C290" s="253"/>
      <c r="D290" s="226" t="s">
        <v>154</v>
      </c>
      <c r="E290" s="254" t="s">
        <v>1</v>
      </c>
      <c r="F290" s="255" t="s">
        <v>395</v>
      </c>
      <c r="G290" s="253"/>
      <c r="H290" s="254" t="s">
        <v>1</v>
      </c>
      <c r="I290" s="256"/>
      <c r="J290" s="253"/>
      <c r="K290" s="253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154</v>
      </c>
      <c r="AU290" s="261" t="s">
        <v>82</v>
      </c>
      <c r="AV290" s="14" t="s">
        <v>82</v>
      </c>
      <c r="AW290" s="14" t="s">
        <v>31</v>
      </c>
      <c r="AX290" s="14" t="s">
        <v>74</v>
      </c>
      <c r="AY290" s="261" t="s">
        <v>134</v>
      </c>
    </row>
    <row r="291" s="12" customFormat="1">
      <c r="A291" s="12"/>
      <c r="B291" s="224"/>
      <c r="C291" s="225"/>
      <c r="D291" s="226" t="s">
        <v>154</v>
      </c>
      <c r="E291" s="227" t="s">
        <v>1</v>
      </c>
      <c r="F291" s="228" t="s">
        <v>278</v>
      </c>
      <c r="G291" s="225"/>
      <c r="H291" s="229">
        <v>-102.17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35" t="s">
        <v>154</v>
      </c>
      <c r="AU291" s="235" t="s">
        <v>82</v>
      </c>
      <c r="AV291" s="12" t="s">
        <v>84</v>
      </c>
      <c r="AW291" s="12" t="s">
        <v>31</v>
      </c>
      <c r="AX291" s="12" t="s">
        <v>74</v>
      </c>
      <c r="AY291" s="235" t="s">
        <v>134</v>
      </c>
    </row>
    <row r="292" s="15" customFormat="1">
      <c r="A292" s="15"/>
      <c r="B292" s="262"/>
      <c r="C292" s="263"/>
      <c r="D292" s="226" t="s">
        <v>154</v>
      </c>
      <c r="E292" s="264" t="s">
        <v>1</v>
      </c>
      <c r="F292" s="265" t="s">
        <v>348</v>
      </c>
      <c r="G292" s="263"/>
      <c r="H292" s="266">
        <v>785.43600000000004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2" t="s">
        <v>154</v>
      </c>
      <c r="AU292" s="272" t="s">
        <v>82</v>
      </c>
      <c r="AV292" s="15" t="s">
        <v>142</v>
      </c>
      <c r="AW292" s="15" t="s">
        <v>31</v>
      </c>
      <c r="AX292" s="15" t="s">
        <v>74</v>
      </c>
      <c r="AY292" s="272" t="s">
        <v>134</v>
      </c>
    </row>
    <row r="293" s="14" customFormat="1">
      <c r="A293" s="14"/>
      <c r="B293" s="252"/>
      <c r="C293" s="253"/>
      <c r="D293" s="226" t="s">
        <v>154</v>
      </c>
      <c r="E293" s="254" t="s">
        <v>1</v>
      </c>
      <c r="F293" s="255" t="s">
        <v>421</v>
      </c>
      <c r="G293" s="253"/>
      <c r="H293" s="254" t="s">
        <v>1</v>
      </c>
      <c r="I293" s="256"/>
      <c r="J293" s="253"/>
      <c r="K293" s="253"/>
      <c r="L293" s="257"/>
      <c r="M293" s="258"/>
      <c r="N293" s="259"/>
      <c r="O293" s="259"/>
      <c r="P293" s="259"/>
      <c r="Q293" s="259"/>
      <c r="R293" s="259"/>
      <c r="S293" s="259"/>
      <c r="T293" s="26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1" t="s">
        <v>154</v>
      </c>
      <c r="AU293" s="261" t="s">
        <v>82</v>
      </c>
      <c r="AV293" s="14" t="s">
        <v>82</v>
      </c>
      <c r="AW293" s="14" t="s">
        <v>31</v>
      </c>
      <c r="AX293" s="14" t="s">
        <v>74</v>
      </c>
      <c r="AY293" s="261" t="s">
        <v>134</v>
      </c>
    </row>
    <row r="294" s="12" customFormat="1">
      <c r="A294" s="12"/>
      <c r="B294" s="224"/>
      <c r="C294" s="225"/>
      <c r="D294" s="226" t="s">
        <v>154</v>
      </c>
      <c r="E294" s="227" t="s">
        <v>1</v>
      </c>
      <c r="F294" s="228" t="s">
        <v>422</v>
      </c>
      <c r="G294" s="225"/>
      <c r="H294" s="229">
        <v>6.9569999999999999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5" t="s">
        <v>154</v>
      </c>
      <c r="AU294" s="235" t="s">
        <v>82</v>
      </c>
      <c r="AV294" s="12" t="s">
        <v>84</v>
      </c>
      <c r="AW294" s="12" t="s">
        <v>31</v>
      </c>
      <c r="AX294" s="12" t="s">
        <v>74</v>
      </c>
      <c r="AY294" s="235" t="s">
        <v>134</v>
      </c>
    </row>
    <row r="295" s="14" customFormat="1">
      <c r="A295" s="14"/>
      <c r="B295" s="252"/>
      <c r="C295" s="253"/>
      <c r="D295" s="226" t="s">
        <v>154</v>
      </c>
      <c r="E295" s="254" t="s">
        <v>1</v>
      </c>
      <c r="F295" s="255" t="s">
        <v>396</v>
      </c>
      <c r="G295" s="253"/>
      <c r="H295" s="254" t="s">
        <v>1</v>
      </c>
      <c r="I295" s="256"/>
      <c r="J295" s="253"/>
      <c r="K295" s="253"/>
      <c r="L295" s="257"/>
      <c r="M295" s="258"/>
      <c r="N295" s="259"/>
      <c r="O295" s="259"/>
      <c r="P295" s="259"/>
      <c r="Q295" s="259"/>
      <c r="R295" s="259"/>
      <c r="S295" s="259"/>
      <c r="T295" s="26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1" t="s">
        <v>154</v>
      </c>
      <c r="AU295" s="261" t="s">
        <v>82</v>
      </c>
      <c r="AV295" s="14" t="s">
        <v>82</v>
      </c>
      <c r="AW295" s="14" t="s">
        <v>31</v>
      </c>
      <c r="AX295" s="14" t="s">
        <v>74</v>
      </c>
      <c r="AY295" s="261" t="s">
        <v>134</v>
      </c>
    </row>
    <row r="296" s="12" customFormat="1">
      <c r="A296" s="12"/>
      <c r="B296" s="224"/>
      <c r="C296" s="225"/>
      <c r="D296" s="226" t="s">
        <v>154</v>
      </c>
      <c r="E296" s="227" t="s">
        <v>1</v>
      </c>
      <c r="F296" s="228" t="s">
        <v>361</v>
      </c>
      <c r="G296" s="225"/>
      <c r="H296" s="229">
        <v>-153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35" t="s">
        <v>154</v>
      </c>
      <c r="AU296" s="235" t="s">
        <v>82</v>
      </c>
      <c r="AV296" s="12" t="s">
        <v>84</v>
      </c>
      <c r="AW296" s="12" t="s">
        <v>31</v>
      </c>
      <c r="AX296" s="12" t="s">
        <v>74</v>
      </c>
      <c r="AY296" s="235" t="s">
        <v>134</v>
      </c>
    </row>
    <row r="297" s="13" customFormat="1">
      <c r="A297" s="13"/>
      <c r="B297" s="236"/>
      <c r="C297" s="237"/>
      <c r="D297" s="226" t="s">
        <v>154</v>
      </c>
      <c r="E297" s="238" t="s">
        <v>1</v>
      </c>
      <c r="F297" s="239" t="s">
        <v>156</v>
      </c>
      <c r="G297" s="237"/>
      <c r="H297" s="240">
        <v>639.39300000000003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154</v>
      </c>
      <c r="AU297" s="246" t="s">
        <v>82</v>
      </c>
      <c r="AV297" s="13" t="s">
        <v>139</v>
      </c>
      <c r="AW297" s="13" t="s">
        <v>31</v>
      </c>
      <c r="AX297" s="13" t="s">
        <v>82</v>
      </c>
      <c r="AY297" s="246" t="s">
        <v>134</v>
      </c>
    </row>
    <row r="298" s="11" customFormat="1" ht="25.92" customHeight="1">
      <c r="A298" s="11"/>
      <c r="B298" s="197"/>
      <c r="C298" s="198"/>
      <c r="D298" s="199" t="s">
        <v>73</v>
      </c>
      <c r="E298" s="200" t="s">
        <v>423</v>
      </c>
      <c r="F298" s="200" t="s">
        <v>424</v>
      </c>
      <c r="G298" s="198"/>
      <c r="H298" s="198"/>
      <c r="I298" s="201"/>
      <c r="J298" s="202">
        <f>BK298</f>
        <v>0</v>
      </c>
      <c r="K298" s="198"/>
      <c r="L298" s="203"/>
      <c r="M298" s="204"/>
      <c r="N298" s="205"/>
      <c r="O298" s="205"/>
      <c r="P298" s="206">
        <f>SUM(P299:P346)</f>
        <v>0</v>
      </c>
      <c r="Q298" s="205"/>
      <c r="R298" s="206">
        <f>SUM(R299:R346)</f>
        <v>0</v>
      </c>
      <c r="S298" s="205"/>
      <c r="T298" s="207">
        <f>SUM(T299:T346)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208" t="s">
        <v>82</v>
      </c>
      <c r="AT298" s="209" t="s">
        <v>73</v>
      </c>
      <c r="AU298" s="209" t="s">
        <v>74</v>
      </c>
      <c r="AY298" s="208" t="s">
        <v>134</v>
      </c>
      <c r="BK298" s="210">
        <f>SUM(BK299:BK346)</f>
        <v>0</v>
      </c>
    </row>
    <row r="299" s="2" customFormat="1" ht="16.5" customHeight="1">
      <c r="A299" s="39"/>
      <c r="B299" s="40"/>
      <c r="C299" s="211" t="s">
        <v>425</v>
      </c>
      <c r="D299" s="211" t="s">
        <v>135</v>
      </c>
      <c r="E299" s="212" t="s">
        <v>426</v>
      </c>
      <c r="F299" s="213" t="s">
        <v>427</v>
      </c>
      <c r="G299" s="214" t="s">
        <v>145</v>
      </c>
      <c r="H299" s="215">
        <v>18</v>
      </c>
      <c r="I299" s="216"/>
      <c r="J299" s="217">
        <f>ROUND(I299*H299,2)</f>
        <v>0</v>
      </c>
      <c r="K299" s="213" t="s">
        <v>1</v>
      </c>
      <c r="L299" s="45"/>
      <c r="M299" s="218" t="s">
        <v>1</v>
      </c>
      <c r="N299" s="219" t="s">
        <v>39</v>
      </c>
      <c r="O299" s="92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2" t="s">
        <v>139</v>
      </c>
      <c r="AT299" s="222" t="s">
        <v>135</v>
      </c>
      <c r="AU299" s="222" t="s">
        <v>82</v>
      </c>
      <c r="AY299" s="18" t="s">
        <v>134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8" t="s">
        <v>82</v>
      </c>
      <c r="BK299" s="223">
        <f>ROUND(I299*H299,2)</f>
        <v>0</v>
      </c>
      <c r="BL299" s="18" t="s">
        <v>139</v>
      </c>
      <c r="BM299" s="222" t="s">
        <v>428</v>
      </c>
    </row>
    <row r="300" s="2" customFormat="1" ht="16.5" customHeight="1">
      <c r="A300" s="39"/>
      <c r="B300" s="40"/>
      <c r="C300" s="211" t="s">
        <v>306</v>
      </c>
      <c r="D300" s="211" t="s">
        <v>135</v>
      </c>
      <c r="E300" s="212" t="s">
        <v>429</v>
      </c>
      <c r="F300" s="213" t="s">
        <v>430</v>
      </c>
      <c r="G300" s="214" t="s">
        <v>138</v>
      </c>
      <c r="H300" s="215">
        <v>86.150000000000006</v>
      </c>
      <c r="I300" s="216"/>
      <c r="J300" s="217">
        <f>ROUND(I300*H300,2)</f>
        <v>0</v>
      </c>
      <c r="K300" s="213" t="s">
        <v>1</v>
      </c>
      <c r="L300" s="45"/>
      <c r="M300" s="218" t="s">
        <v>1</v>
      </c>
      <c r="N300" s="219" t="s">
        <v>39</v>
      </c>
      <c r="O300" s="92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2" t="s">
        <v>139</v>
      </c>
      <c r="AT300" s="222" t="s">
        <v>135</v>
      </c>
      <c r="AU300" s="222" t="s">
        <v>82</v>
      </c>
      <c r="AY300" s="18" t="s">
        <v>134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8" t="s">
        <v>82</v>
      </c>
      <c r="BK300" s="223">
        <f>ROUND(I300*H300,2)</f>
        <v>0</v>
      </c>
      <c r="BL300" s="18" t="s">
        <v>139</v>
      </c>
      <c r="BM300" s="222" t="s">
        <v>431</v>
      </c>
    </row>
    <row r="301" s="14" customFormat="1">
      <c r="A301" s="14"/>
      <c r="B301" s="252"/>
      <c r="C301" s="253"/>
      <c r="D301" s="226" t="s">
        <v>154</v>
      </c>
      <c r="E301" s="254" t="s">
        <v>1</v>
      </c>
      <c r="F301" s="255" t="s">
        <v>432</v>
      </c>
      <c r="G301" s="253"/>
      <c r="H301" s="254" t="s">
        <v>1</v>
      </c>
      <c r="I301" s="256"/>
      <c r="J301" s="253"/>
      <c r="K301" s="253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154</v>
      </c>
      <c r="AU301" s="261" t="s">
        <v>82</v>
      </c>
      <c r="AV301" s="14" t="s">
        <v>82</v>
      </c>
      <c r="AW301" s="14" t="s">
        <v>31</v>
      </c>
      <c r="AX301" s="14" t="s">
        <v>74</v>
      </c>
      <c r="AY301" s="261" t="s">
        <v>134</v>
      </c>
    </row>
    <row r="302" s="14" customFormat="1">
      <c r="A302" s="14"/>
      <c r="B302" s="252"/>
      <c r="C302" s="253"/>
      <c r="D302" s="226" t="s">
        <v>154</v>
      </c>
      <c r="E302" s="254" t="s">
        <v>1</v>
      </c>
      <c r="F302" s="255" t="s">
        <v>433</v>
      </c>
      <c r="G302" s="253"/>
      <c r="H302" s="254" t="s">
        <v>1</v>
      </c>
      <c r="I302" s="256"/>
      <c r="J302" s="253"/>
      <c r="K302" s="253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154</v>
      </c>
      <c r="AU302" s="261" t="s">
        <v>82</v>
      </c>
      <c r="AV302" s="14" t="s">
        <v>82</v>
      </c>
      <c r="AW302" s="14" t="s">
        <v>31</v>
      </c>
      <c r="AX302" s="14" t="s">
        <v>74</v>
      </c>
      <c r="AY302" s="261" t="s">
        <v>134</v>
      </c>
    </row>
    <row r="303" s="14" customFormat="1">
      <c r="A303" s="14"/>
      <c r="B303" s="252"/>
      <c r="C303" s="253"/>
      <c r="D303" s="226" t="s">
        <v>154</v>
      </c>
      <c r="E303" s="254" t="s">
        <v>1</v>
      </c>
      <c r="F303" s="255" t="s">
        <v>434</v>
      </c>
      <c r="G303" s="253"/>
      <c r="H303" s="254" t="s">
        <v>1</v>
      </c>
      <c r="I303" s="256"/>
      <c r="J303" s="253"/>
      <c r="K303" s="253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154</v>
      </c>
      <c r="AU303" s="261" t="s">
        <v>82</v>
      </c>
      <c r="AV303" s="14" t="s">
        <v>82</v>
      </c>
      <c r="AW303" s="14" t="s">
        <v>31</v>
      </c>
      <c r="AX303" s="14" t="s">
        <v>74</v>
      </c>
      <c r="AY303" s="261" t="s">
        <v>134</v>
      </c>
    </row>
    <row r="304" s="14" customFormat="1">
      <c r="A304" s="14"/>
      <c r="B304" s="252"/>
      <c r="C304" s="253"/>
      <c r="D304" s="226" t="s">
        <v>154</v>
      </c>
      <c r="E304" s="254" t="s">
        <v>1</v>
      </c>
      <c r="F304" s="255" t="s">
        <v>435</v>
      </c>
      <c r="G304" s="253"/>
      <c r="H304" s="254" t="s">
        <v>1</v>
      </c>
      <c r="I304" s="256"/>
      <c r="J304" s="253"/>
      <c r="K304" s="253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154</v>
      </c>
      <c r="AU304" s="261" t="s">
        <v>82</v>
      </c>
      <c r="AV304" s="14" t="s">
        <v>82</v>
      </c>
      <c r="AW304" s="14" t="s">
        <v>31</v>
      </c>
      <c r="AX304" s="14" t="s">
        <v>74</v>
      </c>
      <c r="AY304" s="261" t="s">
        <v>134</v>
      </c>
    </row>
    <row r="305" s="12" customFormat="1">
      <c r="A305" s="12"/>
      <c r="B305" s="224"/>
      <c r="C305" s="225"/>
      <c r="D305" s="226" t="s">
        <v>154</v>
      </c>
      <c r="E305" s="227" t="s">
        <v>1</v>
      </c>
      <c r="F305" s="228" t="s">
        <v>436</v>
      </c>
      <c r="G305" s="225"/>
      <c r="H305" s="229">
        <v>86.150000000000006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35" t="s">
        <v>154</v>
      </c>
      <c r="AU305" s="235" t="s">
        <v>82</v>
      </c>
      <c r="AV305" s="12" t="s">
        <v>84</v>
      </c>
      <c r="AW305" s="12" t="s">
        <v>31</v>
      </c>
      <c r="AX305" s="12" t="s">
        <v>74</v>
      </c>
      <c r="AY305" s="235" t="s">
        <v>134</v>
      </c>
    </row>
    <row r="306" s="13" customFormat="1">
      <c r="A306" s="13"/>
      <c r="B306" s="236"/>
      <c r="C306" s="237"/>
      <c r="D306" s="226" t="s">
        <v>154</v>
      </c>
      <c r="E306" s="238" t="s">
        <v>1</v>
      </c>
      <c r="F306" s="239" t="s">
        <v>156</v>
      </c>
      <c r="G306" s="237"/>
      <c r="H306" s="240">
        <v>86.150000000000006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154</v>
      </c>
      <c r="AU306" s="246" t="s">
        <v>82</v>
      </c>
      <c r="AV306" s="13" t="s">
        <v>139</v>
      </c>
      <c r="AW306" s="13" t="s">
        <v>31</v>
      </c>
      <c r="AX306" s="13" t="s">
        <v>82</v>
      </c>
      <c r="AY306" s="246" t="s">
        <v>134</v>
      </c>
    </row>
    <row r="307" s="2" customFormat="1" ht="16.5" customHeight="1">
      <c r="A307" s="39"/>
      <c r="B307" s="40"/>
      <c r="C307" s="211" t="s">
        <v>437</v>
      </c>
      <c r="D307" s="211" t="s">
        <v>135</v>
      </c>
      <c r="E307" s="212" t="s">
        <v>438</v>
      </c>
      <c r="F307" s="213" t="s">
        <v>439</v>
      </c>
      <c r="G307" s="214" t="s">
        <v>318</v>
      </c>
      <c r="H307" s="215">
        <v>1180.55</v>
      </c>
      <c r="I307" s="216"/>
      <c r="J307" s="217">
        <f>ROUND(I307*H307,2)</f>
        <v>0</v>
      </c>
      <c r="K307" s="213" t="s">
        <v>1</v>
      </c>
      <c r="L307" s="45"/>
      <c r="M307" s="218" t="s">
        <v>1</v>
      </c>
      <c r="N307" s="219" t="s">
        <v>39</v>
      </c>
      <c r="O307" s="92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2" t="s">
        <v>139</v>
      </c>
      <c r="AT307" s="222" t="s">
        <v>135</v>
      </c>
      <c r="AU307" s="222" t="s">
        <v>82</v>
      </c>
      <c r="AY307" s="18" t="s">
        <v>134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8" t="s">
        <v>82</v>
      </c>
      <c r="BK307" s="223">
        <f>ROUND(I307*H307,2)</f>
        <v>0</v>
      </c>
      <c r="BL307" s="18" t="s">
        <v>139</v>
      </c>
      <c r="BM307" s="222" t="s">
        <v>440</v>
      </c>
    </row>
    <row r="308" s="14" customFormat="1">
      <c r="A308" s="14"/>
      <c r="B308" s="252"/>
      <c r="C308" s="253"/>
      <c r="D308" s="226" t="s">
        <v>154</v>
      </c>
      <c r="E308" s="254" t="s">
        <v>1</v>
      </c>
      <c r="F308" s="255" t="s">
        <v>441</v>
      </c>
      <c r="G308" s="253"/>
      <c r="H308" s="254" t="s">
        <v>1</v>
      </c>
      <c r="I308" s="256"/>
      <c r="J308" s="253"/>
      <c r="K308" s="253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154</v>
      </c>
      <c r="AU308" s="261" t="s">
        <v>82</v>
      </c>
      <c r="AV308" s="14" t="s">
        <v>82</v>
      </c>
      <c r="AW308" s="14" t="s">
        <v>31</v>
      </c>
      <c r="AX308" s="14" t="s">
        <v>74</v>
      </c>
      <c r="AY308" s="261" t="s">
        <v>134</v>
      </c>
    </row>
    <row r="309" s="12" customFormat="1">
      <c r="A309" s="12"/>
      <c r="B309" s="224"/>
      <c r="C309" s="225"/>
      <c r="D309" s="226" t="s">
        <v>154</v>
      </c>
      <c r="E309" s="227" t="s">
        <v>1</v>
      </c>
      <c r="F309" s="228" t="s">
        <v>442</v>
      </c>
      <c r="G309" s="225"/>
      <c r="H309" s="229">
        <v>472.75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35" t="s">
        <v>154</v>
      </c>
      <c r="AU309" s="235" t="s">
        <v>82</v>
      </c>
      <c r="AV309" s="12" t="s">
        <v>84</v>
      </c>
      <c r="AW309" s="12" t="s">
        <v>31</v>
      </c>
      <c r="AX309" s="12" t="s">
        <v>74</v>
      </c>
      <c r="AY309" s="235" t="s">
        <v>134</v>
      </c>
    </row>
    <row r="310" s="12" customFormat="1">
      <c r="A310" s="12"/>
      <c r="B310" s="224"/>
      <c r="C310" s="225"/>
      <c r="D310" s="226" t="s">
        <v>154</v>
      </c>
      <c r="E310" s="227" t="s">
        <v>1</v>
      </c>
      <c r="F310" s="228" t="s">
        <v>443</v>
      </c>
      <c r="G310" s="225"/>
      <c r="H310" s="229">
        <v>68.579999999999998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35" t="s">
        <v>154</v>
      </c>
      <c r="AU310" s="235" t="s">
        <v>82</v>
      </c>
      <c r="AV310" s="12" t="s">
        <v>84</v>
      </c>
      <c r="AW310" s="12" t="s">
        <v>31</v>
      </c>
      <c r="AX310" s="12" t="s">
        <v>74</v>
      </c>
      <c r="AY310" s="235" t="s">
        <v>134</v>
      </c>
    </row>
    <row r="311" s="12" customFormat="1">
      <c r="A311" s="12"/>
      <c r="B311" s="224"/>
      <c r="C311" s="225"/>
      <c r="D311" s="226" t="s">
        <v>154</v>
      </c>
      <c r="E311" s="227" t="s">
        <v>1</v>
      </c>
      <c r="F311" s="228" t="s">
        <v>444</v>
      </c>
      <c r="G311" s="225"/>
      <c r="H311" s="229">
        <v>508.38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5" t="s">
        <v>154</v>
      </c>
      <c r="AU311" s="235" t="s">
        <v>82</v>
      </c>
      <c r="AV311" s="12" t="s">
        <v>84</v>
      </c>
      <c r="AW311" s="12" t="s">
        <v>31</v>
      </c>
      <c r="AX311" s="12" t="s">
        <v>74</v>
      </c>
      <c r="AY311" s="235" t="s">
        <v>134</v>
      </c>
    </row>
    <row r="312" s="12" customFormat="1">
      <c r="A312" s="12"/>
      <c r="B312" s="224"/>
      <c r="C312" s="225"/>
      <c r="D312" s="226" t="s">
        <v>154</v>
      </c>
      <c r="E312" s="227" t="s">
        <v>1</v>
      </c>
      <c r="F312" s="228" t="s">
        <v>445</v>
      </c>
      <c r="G312" s="225"/>
      <c r="H312" s="229">
        <v>262.04000000000002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35" t="s">
        <v>154</v>
      </c>
      <c r="AU312" s="235" t="s">
        <v>82</v>
      </c>
      <c r="AV312" s="12" t="s">
        <v>84</v>
      </c>
      <c r="AW312" s="12" t="s">
        <v>31</v>
      </c>
      <c r="AX312" s="12" t="s">
        <v>74</v>
      </c>
      <c r="AY312" s="235" t="s">
        <v>134</v>
      </c>
    </row>
    <row r="313" s="12" customFormat="1">
      <c r="A313" s="12"/>
      <c r="B313" s="224"/>
      <c r="C313" s="225"/>
      <c r="D313" s="226" t="s">
        <v>154</v>
      </c>
      <c r="E313" s="227" t="s">
        <v>1</v>
      </c>
      <c r="F313" s="228" t="s">
        <v>446</v>
      </c>
      <c r="G313" s="225"/>
      <c r="H313" s="229">
        <v>127.8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35" t="s">
        <v>154</v>
      </c>
      <c r="AU313" s="235" t="s">
        <v>82</v>
      </c>
      <c r="AV313" s="12" t="s">
        <v>84</v>
      </c>
      <c r="AW313" s="12" t="s">
        <v>31</v>
      </c>
      <c r="AX313" s="12" t="s">
        <v>74</v>
      </c>
      <c r="AY313" s="235" t="s">
        <v>134</v>
      </c>
    </row>
    <row r="314" s="12" customFormat="1">
      <c r="A314" s="12"/>
      <c r="B314" s="224"/>
      <c r="C314" s="225"/>
      <c r="D314" s="226" t="s">
        <v>154</v>
      </c>
      <c r="E314" s="227" t="s">
        <v>1</v>
      </c>
      <c r="F314" s="228" t="s">
        <v>447</v>
      </c>
      <c r="G314" s="225"/>
      <c r="H314" s="229">
        <v>21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35" t="s">
        <v>154</v>
      </c>
      <c r="AU314" s="235" t="s">
        <v>82</v>
      </c>
      <c r="AV314" s="12" t="s">
        <v>84</v>
      </c>
      <c r="AW314" s="12" t="s">
        <v>31</v>
      </c>
      <c r="AX314" s="12" t="s">
        <v>74</v>
      </c>
      <c r="AY314" s="235" t="s">
        <v>134</v>
      </c>
    </row>
    <row r="315" s="14" customFormat="1">
      <c r="A315" s="14"/>
      <c r="B315" s="252"/>
      <c r="C315" s="253"/>
      <c r="D315" s="226" t="s">
        <v>154</v>
      </c>
      <c r="E315" s="254" t="s">
        <v>1</v>
      </c>
      <c r="F315" s="255" t="s">
        <v>448</v>
      </c>
      <c r="G315" s="253"/>
      <c r="H315" s="254" t="s">
        <v>1</v>
      </c>
      <c r="I315" s="256"/>
      <c r="J315" s="253"/>
      <c r="K315" s="253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154</v>
      </c>
      <c r="AU315" s="261" t="s">
        <v>82</v>
      </c>
      <c r="AV315" s="14" t="s">
        <v>82</v>
      </c>
      <c r="AW315" s="14" t="s">
        <v>31</v>
      </c>
      <c r="AX315" s="14" t="s">
        <v>74</v>
      </c>
      <c r="AY315" s="261" t="s">
        <v>134</v>
      </c>
    </row>
    <row r="316" s="12" customFormat="1">
      <c r="A316" s="12"/>
      <c r="B316" s="224"/>
      <c r="C316" s="225"/>
      <c r="D316" s="226" t="s">
        <v>154</v>
      </c>
      <c r="E316" s="227" t="s">
        <v>1</v>
      </c>
      <c r="F316" s="228" t="s">
        <v>449</v>
      </c>
      <c r="G316" s="225"/>
      <c r="H316" s="229">
        <v>-171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35" t="s">
        <v>154</v>
      </c>
      <c r="AU316" s="235" t="s">
        <v>82</v>
      </c>
      <c r="AV316" s="12" t="s">
        <v>84</v>
      </c>
      <c r="AW316" s="12" t="s">
        <v>31</v>
      </c>
      <c r="AX316" s="12" t="s">
        <v>74</v>
      </c>
      <c r="AY316" s="235" t="s">
        <v>134</v>
      </c>
    </row>
    <row r="317" s="12" customFormat="1">
      <c r="A317" s="12"/>
      <c r="B317" s="224"/>
      <c r="C317" s="225"/>
      <c r="D317" s="226" t="s">
        <v>154</v>
      </c>
      <c r="E317" s="227" t="s">
        <v>1</v>
      </c>
      <c r="F317" s="228" t="s">
        <v>450</v>
      </c>
      <c r="G317" s="225"/>
      <c r="H317" s="229">
        <v>-109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35" t="s">
        <v>154</v>
      </c>
      <c r="AU317" s="235" t="s">
        <v>82</v>
      </c>
      <c r="AV317" s="12" t="s">
        <v>84</v>
      </c>
      <c r="AW317" s="12" t="s">
        <v>31</v>
      </c>
      <c r="AX317" s="12" t="s">
        <v>74</v>
      </c>
      <c r="AY317" s="235" t="s">
        <v>134</v>
      </c>
    </row>
    <row r="318" s="13" customFormat="1">
      <c r="A318" s="13"/>
      <c r="B318" s="236"/>
      <c r="C318" s="237"/>
      <c r="D318" s="226" t="s">
        <v>154</v>
      </c>
      <c r="E318" s="238" t="s">
        <v>1</v>
      </c>
      <c r="F318" s="239" t="s">
        <v>156</v>
      </c>
      <c r="G318" s="237"/>
      <c r="H318" s="240">
        <v>1180.55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154</v>
      </c>
      <c r="AU318" s="246" t="s">
        <v>82</v>
      </c>
      <c r="AV318" s="13" t="s">
        <v>139</v>
      </c>
      <c r="AW318" s="13" t="s">
        <v>31</v>
      </c>
      <c r="AX318" s="13" t="s">
        <v>82</v>
      </c>
      <c r="AY318" s="246" t="s">
        <v>134</v>
      </c>
    </row>
    <row r="319" s="2" customFormat="1" ht="16.5" customHeight="1">
      <c r="A319" s="39"/>
      <c r="B319" s="40"/>
      <c r="C319" s="211" t="s">
        <v>312</v>
      </c>
      <c r="D319" s="211" t="s">
        <v>135</v>
      </c>
      <c r="E319" s="212" t="s">
        <v>451</v>
      </c>
      <c r="F319" s="213" t="s">
        <v>452</v>
      </c>
      <c r="G319" s="214" t="s">
        <v>318</v>
      </c>
      <c r="H319" s="215">
        <v>280</v>
      </c>
      <c r="I319" s="216"/>
      <c r="J319" s="217">
        <f>ROUND(I319*H319,2)</f>
        <v>0</v>
      </c>
      <c r="K319" s="213" t="s">
        <v>1</v>
      </c>
      <c r="L319" s="45"/>
      <c r="M319" s="218" t="s">
        <v>1</v>
      </c>
      <c r="N319" s="219" t="s">
        <v>39</v>
      </c>
      <c r="O319" s="92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2" t="s">
        <v>139</v>
      </c>
      <c r="AT319" s="222" t="s">
        <v>135</v>
      </c>
      <c r="AU319" s="222" t="s">
        <v>82</v>
      </c>
      <c r="AY319" s="18" t="s">
        <v>134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8" t="s">
        <v>82</v>
      </c>
      <c r="BK319" s="223">
        <f>ROUND(I319*H319,2)</f>
        <v>0</v>
      </c>
      <c r="BL319" s="18" t="s">
        <v>139</v>
      </c>
      <c r="BM319" s="222" t="s">
        <v>453</v>
      </c>
    </row>
    <row r="320" s="2" customFormat="1" ht="16.5" customHeight="1">
      <c r="A320" s="39"/>
      <c r="B320" s="40"/>
      <c r="C320" s="211" t="s">
        <v>454</v>
      </c>
      <c r="D320" s="211" t="s">
        <v>135</v>
      </c>
      <c r="E320" s="212" t="s">
        <v>455</v>
      </c>
      <c r="F320" s="213" t="s">
        <v>456</v>
      </c>
      <c r="G320" s="214" t="s">
        <v>145</v>
      </c>
      <c r="H320" s="215">
        <v>21</v>
      </c>
      <c r="I320" s="216"/>
      <c r="J320" s="217">
        <f>ROUND(I320*H320,2)</f>
        <v>0</v>
      </c>
      <c r="K320" s="213" t="s">
        <v>1</v>
      </c>
      <c r="L320" s="45"/>
      <c r="M320" s="218" t="s">
        <v>1</v>
      </c>
      <c r="N320" s="219" t="s">
        <v>39</v>
      </c>
      <c r="O320" s="92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2" t="s">
        <v>139</v>
      </c>
      <c r="AT320" s="222" t="s">
        <v>135</v>
      </c>
      <c r="AU320" s="222" t="s">
        <v>82</v>
      </c>
      <c r="AY320" s="18" t="s">
        <v>134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8" t="s">
        <v>82</v>
      </c>
      <c r="BK320" s="223">
        <f>ROUND(I320*H320,2)</f>
        <v>0</v>
      </c>
      <c r="BL320" s="18" t="s">
        <v>139</v>
      </c>
      <c r="BM320" s="222" t="s">
        <v>457</v>
      </c>
    </row>
    <row r="321" s="12" customFormat="1">
      <c r="A321" s="12"/>
      <c r="B321" s="224"/>
      <c r="C321" s="225"/>
      <c r="D321" s="226" t="s">
        <v>154</v>
      </c>
      <c r="E321" s="227" t="s">
        <v>1</v>
      </c>
      <c r="F321" s="228" t="s">
        <v>458</v>
      </c>
      <c r="G321" s="225"/>
      <c r="H321" s="229">
        <v>21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35" t="s">
        <v>154</v>
      </c>
      <c r="AU321" s="235" t="s">
        <v>82</v>
      </c>
      <c r="AV321" s="12" t="s">
        <v>84</v>
      </c>
      <c r="AW321" s="12" t="s">
        <v>31</v>
      </c>
      <c r="AX321" s="12" t="s">
        <v>74</v>
      </c>
      <c r="AY321" s="235" t="s">
        <v>134</v>
      </c>
    </row>
    <row r="322" s="13" customFormat="1">
      <c r="A322" s="13"/>
      <c r="B322" s="236"/>
      <c r="C322" s="237"/>
      <c r="D322" s="226" t="s">
        <v>154</v>
      </c>
      <c r="E322" s="238" t="s">
        <v>1</v>
      </c>
      <c r="F322" s="239" t="s">
        <v>156</v>
      </c>
      <c r="G322" s="237"/>
      <c r="H322" s="240">
        <v>21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154</v>
      </c>
      <c r="AU322" s="246" t="s">
        <v>82</v>
      </c>
      <c r="AV322" s="13" t="s">
        <v>139</v>
      </c>
      <c r="AW322" s="13" t="s">
        <v>31</v>
      </c>
      <c r="AX322" s="13" t="s">
        <v>82</v>
      </c>
      <c r="AY322" s="246" t="s">
        <v>134</v>
      </c>
    </row>
    <row r="323" s="2" customFormat="1" ht="16.5" customHeight="1">
      <c r="A323" s="39"/>
      <c r="B323" s="40"/>
      <c r="C323" s="211" t="s">
        <v>319</v>
      </c>
      <c r="D323" s="211" t="s">
        <v>135</v>
      </c>
      <c r="E323" s="212" t="s">
        <v>459</v>
      </c>
      <c r="F323" s="213" t="s">
        <v>460</v>
      </c>
      <c r="G323" s="214" t="s">
        <v>318</v>
      </c>
      <c r="H323" s="215">
        <v>298.12</v>
      </c>
      <c r="I323" s="216"/>
      <c r="J323" s="217">
        <f>ROUND(I323*H323,2)</f>
        <v>0</v>
      </c>
      <c r="K323" s="213" t="s">
        <v>1</v>
      </c>
      <c r="L323" s="45"/>
      <c r="M323" s="218" t="s">
        <v>1</v>
      </c>
      <c r="N323" s="219" t="s">
        <v>39</v>
      </c>
      <c r="O323" s="92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2" t="s">
        <v>139</v>
      </c>
      <c r="AT323" s="222" t="s">
        <v>135</v>
      </c>
      <c r="AU323" s="222" t="s">
        <v>82</v>
      </c>
      <c r="AY323" s="18" t="s">
        <v>134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8" t="s">
        <v>82</v>
      </c>
      <c r="BK323" s="223">
        <f>ROUND(I323*H323,2)</f>
        <v>0</v>
      </c>
      <c r="BL323" s="18" t="s">
        <v>139</v>
      </c>
      <c r="BM323" s="222" t="s">
        <v>461</v>
      </c>
    </row>
    <row r="324" s="14" customFormat="1">
      <c r="A324" s="14"/>
      <c r="B324" s="252"/>
      <c r="C324" s="253"/>
      <c r="D324" s="226" t="s">
        <v>154</v>
      </c>
      <c r="E324" s="254" t="s">
        <v>1</v>
      </c>
      <c r="F324" s="255" t="s">
        <v>462</v>
      </c>
      <c r="G324" s="253"/>
      <c r="H324" s="254" t="s">
        <v>1</v>
      </c>
      <c r="I324" s="256"/>
      <c r="J324" s="253"/>
      <c r="K324" s="253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154</v>
      </c>
      <c r="AU324" s="261" t="s">
        <v>82</v>
      </c>
      <c r="AV324" s="14" t="s">
        <v>82</v>
      </c>
      <c r="AW324" s="14" t="s">
        <v>31</v>
      </c>
      <c r="AX324" s="14" t="s">
        <v>74</v>
      </c>
      <c r="AY324" s="261" t="s">
        <v>134</v>
      </c>
    </row>
    <row r="325" s="12" customFormat="1">
      <c r="A325" s="12"/>
      <c r="B325" s="224"/>
      <c r="C325" s="225"/>
      <c r="D325" s="226" t="s">
        <v>154</v>
      </c>
      <c r="E325" s="227" t="s">
        <v>1</v>
      </c>
      <c r="F325" s="228" t="s">
        <v>463</v>
      </c>
      <c r="G325" s="225"/>
      <c r="H325" s="229">
        <v>72.579999999999998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35" t="s">
        <v>154</v>
      </c>
      <c r="AU325" s="235" t="s">
        <v>82</v>
      </c>
      <c r="AV325" s="12" t="s">
        <v>84</v>
      </c>
      <c r="AW325" s="12" t="s">
        <v>31</v>
      </c>
      <c r="AX325" s="12" t="s">
        <v>74</v>
      </c>
      <c r="AY325" s="235" t="s">
        <v>134</v>
      </c>
    </row>
    <row r="326" s="12" customFormat="1">
      <c r="A326" s="12"/>
      <c r="B326" s="224"/>
      <c r="C326" s="225"/>
      <c r="D326" s="226" t="s">
        <v>154</v>
      </c>
      <c r="E326" s="227" t="s">
        <v>1</v>
      </c>
      <c r="F326" s="228" t="s">
        <v>464</v>
      </c>
      <c r="G326" s="225"/>
      <c r="H326" s="229">
        <v>134.40000000000001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35" t="s">
        <v>154</v>
      </c>
      <c r="AU326" s="235" t="s">
        <v>82</v>
      </c>
      <c r="AV326" s="12" t="s">
        <v>84</v>
      </c>
      <c r="AW326" s="12" t="s">
        <v>31</v>
      </c>
      <c r="AX326" s="12" t="s">
        <v>74</v>
      </c>
      <c r="AY326" s="235" t="s">
        <v>134</v>
      </c>
    </row>
    <row r="327" s="12" customFormat="1">
      <c r="A327" s="12"/>
      <c r="B327" s="224"/>
      <c r="C327" s="225"/>
      <c r="D327" s="226" t="s">
        <v>154</v>
      </c>
      <c r="E327" s="227" t="s">
        <v>1</v>
      </c>
      <c r="F327" s="228" t="s">
        <v>465</v>
      </c>
      <c r="G327" s="225"/>
      <c r="H327" s="229">
        <v>176.13999999999999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5" t="s">
        <v>154</v>
      </c>
      <c r="AU327" s="235" t="s">
        <v>82</v>
      </c>
      <c r="AV327" s="12" t="s">
        <v>84</v>
      </c>
      <c r="AW327" s="12" t="s">
        <v>31</v>
      </c>
      <c r="AX327" s="12" t="s">
        <v>74</v>
      </c>
      <c r="AY327" s="235" t="s">
        <v>134</v>
      </c>
    </row>
    <row r="328" s="14" customFormat="1">
      <c r="A328" s="14"/>
      <c r="B328" s="252"/>
      <c r="C328" s="253"/>
      <c r="D328" s="226" t="s">
        <v>154</v>
      </c>
      <c r="E328" s="254" t="s">
        <v>1</v>
      </c>
      <c r="F328" s="255" t="s">
        <v>466</v>
      </c>
      <c r="G328" s="253"/>
      <c r="H328" s="254" t="s">
        <v>1</v>
      </c>
      <c r="I328" s="256"/>
      <c r="J328" s="253"/>
      <c r="K328" s="253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154</v>
      </c>
      <c r="AU328" s="261" t="s">
        <v>82</v>
      </c>
      <c r="AV328" s="14" t="s">
        <v>82</v>
      </c>
      <c r="AW328" s="14" t="s">
        <v>31</v>
      </c>
      <c r="AX328" s="14" t="s">
        <v>74</v>
      </c>
      <c r="AY328" s="261" t="s">
        <v>134</v>
      </c>
    </row>
    <row r="329" s="12" customFormat="1">
      <c r="A329" s="12"/>
      <c r="B329" s="224"/>
      <c r="C329" s="225"/>
      <c r="D329" s="226" t="s">
        <v>154</v>
      </c>
      <c r="E329" s="227" t="s">
        <v>1</v>
      </c>
      <c r="F329" s="228" t="s">
        <v>467</v>
      </c>
      <c r="G329" s="225"/>
      <c r="H329" s="229">
        <v>-85</v>
      </c>
      <c r="I329" s="230"/>
      <c r="J329" s="225"/>
      <c r="K329" s="225"/>
      <c r="L329" s="231"/>
      <c r="M329" s="232"/>
      <c r="N329" s="233"/>
      <c r="O329" s="233"/>
      <c r="P329" s="233"/>
      <c r="Q329" s="233"/>
      <c r="R329" s="233"/>
      <c r="S329" s="233"/>
      <c r="T329" s="234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35" t="s">
        <v>154</v>
      </c>
      <c r="AU329" s="235" t="s">
        <v>82</v>
      </c>
      <c r="AV329" s="12" t="s">
        <v>84</v>
      </c>
      <c r="AW329" s="12" t="s">
        <v>31</v>
      </c>
      <c r="AX329" s="12" t="s">
        <v>74</v>
      </c>
      <c r="AY329" s="235" t="s">
        <v>134</v>
      </c>
    </row>
    <row r="330" s="13" customFormat="1">
      <c r="A330" s="13"/>
      <c r="B330" s="236"/>
      <c r="C330" s="237"/>
      <c r="D330" s="226" t="s">
        <v>154</v>
      </c>
      <c r="E330" s="238" t="s">
        <v>1</v>
      </c>
      <c r="F330" s="239" t="s">
        <v>156</v>
      </c>
      <c r="G330" s="237"/>
      <c r="H330" s="240">
        <v>298.12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154</v>
      </c>
      <c r="AU330" s="246" t="s">
        <v>82</v>
      </c>
      <c r="AV330" s="13" t="s">
        <v>139</v>
      </c>
      <c r="AW330" s="13" t="s">
        <v>31</v>
      </c>
      <c r="AX330" s="13" t="s">
        <v>82</v>
      </c>
      <c r="AY330" s="246" t="s">
        <v>134</v>
      </c>
    </row>
    <row r="331" s="2" customFormat="1" ht="16.5" customHeight="1">
      <c r="A331" s="39"/>
      <c r="B331" s="40"/>
      <c r="C331" s="211" t="s">
        <v>468</v>
      </c>
      <c r="D331" s="211" t="s">
        <v>135</v>
      </c>
      <c r="E331" s="212" t="s">
        <v>469</v>
      </c>
      <c r="F331" s="213" t="s">
        <v>470</v>
      </c>
      <c r="G331" s="214" t="s">
        <v>145</v>
      </c>
      <c r="H331" s="215">
        <v>2</v>
      </c>
      <c r="I331" s="216"/>
      <c r="J331" s="217">
        <f>ROUND(I331*H331,2)</f>
        <v>0</v>
      </c>
      <c r="K331" s="213" t="s">
        <v>1</v>
      </c>
      <c r="L331" s="45"/>
      <c r="M331" s="218" t="s">
        <v>1</v>
      </c>
      <c r="N331" s="219" t="s">
        <v>39</v>
      </c>
      <c r="O331" s="92"/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2" t="s">
        <v>139</v>
      </c>
      <c r="AT331" s="222" t="s">
        <v>135</v>
      </c>
      <c r="AU331" s="222" t="s">
        <v>82</v>
      </c>
      <c r="AY331" s="18" t="s">
        <v>134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8" t="s">
        <v>82</v>
      </c>
      <c r="BK331" s="223">
        <f>ROUND(I331*H331,2)</f>
        <v>0</v>
      </c>
      <c r="BL331" s="18" t="s">
        <v>139</v>
      </c>
      <c r="BM331" s="222" t="s">
        <v>471</v>
      </c>
    </row>
    <row r="332" s="14" customFormat="1">
      <c r="A332" s="14"/>
      <c r="B332" s="252"/>
      <c r="C332" s="253"/>
      <c r="D332" s="226" t="s">
        <v>154</v>
      </c>
      <c r="E332" s="254" t="s">
        <v>1</v>
      </c>
      <c r="F332" s="255" t="s">
        <v>472</v>
      </c>
      <c r="G332" s="253"/>
      <c r="H332" s="254" t="s">
        <v>1</v>
      </c>
      <c r="I332" s="256"/>
      <c r="J332" s="253"/>
      <c r="K332" s="253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154</v>
      </c>
      <c r="AU332" s="261" t="s">
        <v>82</v>
      </c>
      <c r="AV332" s="14" t="s">
        <v>82</v>
      </c>
      <c r="AW332" s="14" t="s">
        <v>31</v>
      </c>
      <c r="AX332" s="14" t="s">
        <v>74</v>
      </c>
      <c r="AY332" s="261" t="s">
        <v>134</v>
      </c>
    </row>
    <row r="333" s="12" customFormat="1">
      <c r="A333" s="12"/>
      <c r="B333" s="224"/>
      <c r="C333" s="225"/>
      <c r="D333" s="226" t="s">
        <v>154</v>
      </c>
      <c r="E333" s="227" t="s">
        <v>1</v>
      </c>
      <c r="F333" s="228" t="s">
        <v>84</v>
      </c>
      <c r="G333" s="225"/>
      <c r="H333" s="229">
        <v>2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35" t="s">
        <v>154</v>
      </c>
      <c r="AU333" s="235" t="s">
        <v>82</v>
      </c>
      <c r="AV333" s="12" t="s">
        <v>84</v>
      </c>
      <c r="AW333" s="12" t="s">
        <v>31</v>
      </c>
      <c r="AX333" s="12" t="s">
        <v>74</v>
      </c>
      <c r="AY333" s="235" t="s">
        <v>134</v>
      </c>
    </row>
    <row r="334" s="13" customFormat="1">
      <c r="A334" s="13"/>
      <c r="B334" s="236"/>
      <c r="C334" s="237"/>
      <c r="D334" s="226" t="s">
        <v>154</v>
      </c>
      <c r="E334" s="238" t="s">
        <v>1</v>
      </c>
      <c r="F334" s="239" t="s">
        <v>156</v>
      </c>
      <c r="G334" s="237"/>
      <c r="H334" s="240">
        <v>2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154</v>
      </c>
      <c r="AU334" s="246" t="s">
        <v>82</v>
      </c>
      <c r="AV334" s="13" t="s">
        <v>139</v>
      </c>
      <c r="AW334" s="13" t="s">
        <v>31</v>
      </c>
      <c r="AX334" s="13" t="s">
        <v>82</v>
      </c>
      <c r="AY334" s="246" t="s">
        <v>134</v>
      </c>
    </row>
    <row r="335" s="2" customFormat="1" ht="16.5" customHeight="1">
      <c r="A335" s="39"/>
      <c r="B335" s="40"/>
      <c r="C335" s="211" t="s">
        <v>323</v>
      </c>
      <c r="D335" s="211" t="s">
        <v>135</v>
      </c>
      <c r="E335" s="212" t="s">
        <v>473</v>
      </c>
      <c r="F335" s="213" t="s">
        <v>474</v>
      </c>
      <c r="G335" s="214" t="s">
        <v>145</v>
      </c>
      <c r="H335" s="215">
        <v>16</v>
      </c>
      <c r="I335" s="216"/>
      <c r="J335" s="217">
        <f>ROUND(I335*H335,2)</f>
        <v>0</v>
      </c>
      <c r="K335" s="213" t="s">
        <v>1</v>
      </c>
      <c r="L335" s="45"/>
      <c r="M335" s="218" t="s">
        <v>1</v>
      </c>
      <c r="N335" s="219" t="s">
        <v>39</v>
      </c>
      <c r="O335" s="92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2" t="s">
        <v>139</v>
      </c>
      <c r="AT335" s="222" t="s">
        <v>135</v>
      </c>
      <c r="AU335" s="222" t="s">
        <v>82</v>
      </c>
      <c r="AY335" s="18" t="s">
        <v>134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8" t="s">
        <v>82</v>
      </c>
      <c r="BK335" s="223">
        <f>ROUND(I335*H335,2)</f>
        <v>0</v>
      </c>
      <c r="BL335" s="18" t="s">
        <v>139</v>
      </c>
      <c r="BM335" s="222" t="s">
        <v>475</v>
      </c>
    </row>
    <row r="336" s="2" customFormat="1" ht="16.5" customHeight="1">
      <c r="A336" s="39"/>
      <c r="B336" s="40"/>
      <c r="C336" s="211" t="s">
        <v>476</v>
      </c>
      <c r="D336" s="211" t="s">
        <v>135</v>
      </c>
      <c r="E336" s="212" t="s">
        <v>477</v>
      </c>
      <c r="F336" s="213" t="s">
        <v>478</v>
      </c>
      <c r="G336" s="214" t="s">
        <v>145</v>
      </c>
      <c r="H336" s="215">
        <v>18</v>
      </c>
      <c r="I336" s="216"/>
      <c r="J336" s="217">
        <f>ROUND(I336*H336,2)</f>
        <v>0</v>
      </c>
      <c r="K336" s="213" t="s">
        <v>1</v>
      </c>
      <c r="L336" s="45"/>
      <c r="M336" s="218" t="s">
        <v>1</v>
      </c>
      <c r="N336" s="219" t="s">
        <v>39</v>
      </c>
      <c r="O336" s="92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2" t="s">
        <v>139</v>
      </c>
      <c r="AT336" s="222" t="s">
        <v>135</v>
      </c>
      <c r="AU336" s="222" t="s">
        <v>82</v>
      </c>
      <c r="AY336" s="18" t="s">
        <v>134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8" t="s">
        <v>82</v>
      </c>
      <c r="BK336" s="223">
        <f>ROUND(I336*H336,2)</f>
        <v>0</v>
      </c>
      <c r="BL336" s="18" t="s">
        <v>139</v>
      </c>
      <c r="BM336" s="222" t="s">
        <v>479</v>
      </c>
    </row>
    <row r="337" s="2" customFormat="1" ht="16.5" customHeight="1">
      <c r="A337" s="39"/>
      <c r="B337" s="40"/>
      <c r="C337" s="211" t="s">
        <v>327</v>
      </c>
      <c r="D337" s="211" t="s">
        <v>135</v>
      </c>
      <c r="E337" s="212" t="s">
        <v>480</v>
      </c>
      <c r="F337" s="213" t="s">
        <v>481</v>
      </c>
      <c r="G337" s="214" t="s">
        <v>145</v>
      </c>
      <c r="H337" s="215">
        <v>18</v>
      </c>
      <c r="I337" s="216"/>
      <c r="J337" s="217">
        <f>ROUND(I337*H337,2)</f>
        <v>0</v>
      </c>
      <c r="K337" s="213" t="s">
        <v>1</v>
      </c>
      <c r="L337" s="45"/>
      <c r="M337" s="218" t="s">
        <v>1</v>
      </c>
      <c r="N337" s="219" t="s">
        <v>39</v>
      </c>
      <c r="O337" s="92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2" t="s">
        <v>139</v>
      </c>
      <c r="AT337" s="222" t="s">
        <v>135</v>
      </c>
      <c r="AU337" s="222" t="s">
        <v>82</v>
      </c>
      <c r="AY337" s="18" t="s">
        <v>134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8" t="s">
        <v>82</v>
      </c>
      <c r="BK337" s="223">
        <f>ROUND(I337*H337,2)</f>
        <v>0</v>
      </c>
      <c r="BL337" s="18" t="s">
        <v>139</v>
      </c>
      <c r="BM337" s="222" t="s">
        <v>482</v>
      </c>
    </row>
    <row r="338" s="2" customFormat="1" ht="16.5" customHeight="1">
      <c r="A338" s="39"/>
      <c r="B338" s="40"/>
      <c r="C338" s="211" t="s">
        <v>483</v>
      </c>
      <c r="D338" s="211" t="s">
        <v>135</v>
      </c>
      <c r="E338" s="212" t="s">
        <v>484</v>
      </c>
      <c r="F338" s="213" t="s">
        <v>485</v>
      </c>
      <c r="G338" s="214" t="s">
        <v>145</v>
      </c>
      <c r="H338" s="215">
        <v>12</v>
      </c>
      <c r="I338" s="216"/>
      <c r="J338" s="217">
        <f>ROUND(I338*H338,2)</f>
        <v>0</v>
      </c>
      <c r="K338" s="213" t="s">
        <v>1</v>
      </c>
      <c r="L338" s="45"/>
      <c r="M338" s="218" t="s">
        <v>1</v>
      </c>
      <c r="N338" s="219" t="s">
        <v>39</v>
      </c>
      <c r="O338" s="92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2" t="s">
        <v>139</v>
      </c>
      <c r="AT338" s="222" t="s">
        <v>135</v>
      </c>
      <c r="AU338" s="222" t="s">
        <v>82</v>
      </c>
      <c r="AY338" s="18" t="s">
        <v>134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8" t="s">
        <v>82</v>
      </c>
      <c r="BK338" s="223">
        <f>ROUND(I338*H338,2)</f>
        <v>0</v>
      </c>
      <c r="BL338" s="18" t="s">
        <v>139</v>
      </c>
      <c r="BM338" s="222" t="s">
        <v>486</v>
      </c>
    </row>
    <row r="339" s="2" customFormat="1" ht="16.5" customHeight="1">
      <c r="A339" s="39"/>
      <c r="B339" s="40"/>
      <c r="C339" s="211" t="s">
        <v>330</v>
      </c>
      <c r="D339" s="211" t="s">
        <v>135</v>
      </c>
      <c r="E339" s="212" t="s">
        <v>487</v>
      </c>
      <c r="F339" s="213" t="s">
        <v>488</v>
      </c>
      <c r="G339" s="214" t="s">
        <v>145</v>
      </c>
      <c r="H339" s="215">
        <v>9</v>
      </c>
      <c r="I339" s="216"/>
      <c r="J339" s="217">
        <f>ROUND(I339*H339,2)</f>
        <v>0</v>
      </c>
      <c r="K339" s="213" t="s">
        <v>1</v>
      </c>
      <c r="L339" s="45"/>
      <c r="M339" s="218" t="s">
        <v>1</v>
      </c>
      <c r="N339" s="219" t="s">
        <v>39</v>
      </c>
      <c r="O339" s="92"/>
      <c r="P339" s="220">
        <f>O339*H339</f>
        <v>0</v>
      </c>
      <c r="Q339" s="220">
        <v>0</v>
      </c>
      <c r="R339" s="220">
        <f>Q339*H339</f>
        <v>0</v>
      </c>
      <c r="S339" s="220">
        <v>0</v>
      </c>
      <c r="T339" s="22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2" t="s">
        <v>139</v>
      </c>
      <c r="AT339" s="222" t="s">
        <v>135</v>
      </c>
      <c r="AU339" s="222" t="s">
        <v>82</v>
      </c>
      <c r="AY339" s="18" t="s">
        <v>134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8" t="s">
        <v>82</v>
      </c>
      <c r="BK339" s="223">
        <f>ROUND(I339*H339,2)</f>
        <v>0</v>
      </c>
      <c r="BL339" s="18" t="s">
        <v>139</v>
      </c>
      <c r="BM339" s="222" t="s">
        <v>489</v>
      </c>
    </row>
    <row r="340" s="2" customFormat="1" ht="16.5" customHeight="1">
      <c r="A340" s="39"/>
      <c r="B340" s="40"/>
      <c r="C340" s="211" t="s">
        <v>490</v>
      </c>
      <c r="D340" s="211" t="s">
        <v>135</v>
      </c>
      <c r="E340" s="212" t="s">
        <v>491</v>
      </c>
      <c r="F340" s="213" t="s">
        <v>492</v>
      </c>
      <c r="G340" s="214" t="s">
        <v>318</v>
      </c>
      <c r="H340" s="215">
        <v>46.939999999999998</v>
      </c>
      <c r="I340" s="216"/>
      <c r="J340" s="217">
        <f>ROUND(I340*H340,2)</f>
        <v>0</v>
      </c>
      <c r="K340" s="213" t="s">
        <v>1</v>
      </c>
      <c r="L340" s="45"/>
      <c r="M340" s="218" t="s">
        <v>1</v>
      </c>
      <c r="N340" s="219" t="s">
        <v>39</v>
      </c>
      <c r="O340" s="92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2" t="s">
        <v>139</v>
      </c>
      <c r="AT340" s="222" t="s">
        <v>135</v>
      </c>
      <c r="AU340" s="222" t="s">
        <v>82</v>
      </c>
      <c r="AY340" s="18" t="s">
        <v>134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8" t="s">
        <v>82</v>
      </c>
      <c r="BK340" s="223">
        <f>ROUND(I340*H340,2)</f>
        <v>0</v>
      </c>
      <c r="BL340" s="18" t="s">
        <v>139</v>
      </c>
      <c r="BM340" s="222" t="s">
        <v>493</v>
      </c>
    </row>
    <row r="341" s="14" customFormat="1">
      <c r="A341" s="14"/>
      <c r="B341" s="252"/>
      <c r="C341" s="253"/>
      <c r="D341" s="226" t="s">
        <v>154</v>
      </c>
      <c r="E341" s="254" t="s">
        <v>1</v>
      </c>
      <c r="F341" s="255" t="s">
        <v>494</v>
      </c>
      <c r="G341" s="253"/>
      <c r="H341" s="254" t="s">
        <v>1</v>
      </c>
      <c r="I341" s="256"/>
      <c r="J341" s="253"/>
      <c r="K341" s="253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154</v>
      </c>
      <c r="AU341" s="261" t="s">
        <v>82</v>
      </c>
      <c r="AV341" s="14" t="s">
        <v>82</v>
      </c>
      <c r="AW341" s="14" t="s">
        <v>31</v>
      </c>
      <c r="AX341" s="14" t="s">
        <v>74</v>
      </c>
      <c r="AY341" s="261" t="s">
        <v>134</v>
      </c>
    </row>
    <row r="342" s="12" customFormat="1">
      <c r="A342" s="12"/>
      <c r="B342" s="224"/>
      <c r="C342" s="225"/>
      <c r="D342" s="226" t="s">
        <v>154</v>
      </c>
      <c r="E342" s="227" t="s">
        <v>1</v>
      </c>
      <c r="F342" s="228" t="s">
        <v>495</v>
      </c>
      <c r="G342" s="225"/>
      <c r="H342" s="229">
        <v>46.939999999999998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35" t="s">
        <v>154</v>
      </c>
      <c r="AU342" s="235" t="s">
        <v>82</v>
      </c>
      <c r="AV342" s="12" t="s">
        <v>84</v>
      </c>
      <c r="AW342" s="12" t="s">
        <v>31</v>
      </c>
      <c r="AX342" s="12" t="s">
        <v>74</v>
      </c>
      <c r="AY342" s="235" t="s">
        <v>134</v>
      </c>
    </row>
    <row r="343" s="13" customFormat="1">
      <c r="A343" s="13"/>
      <c r="B343" s="236"/>
      <c r="C343" s="237"/>
      <c r="D343" s="226" t="s">
        <v>154</v>
      </c>
      <c r="E343" s="238" t="s">
        <v>1</v>
      </c>
      <c r="F343" s="239" t="s">
        <v>156</v>
      </c>
      <c r="G343" s="237"/>
      <c r="H343" s="240">
        <v>46.939999999999998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154</v>
      </c>
      <c r="AU343" s="246" t="s">
        <v>82</v>
      </c>
      <c r="AV343" s="13" t="s">
        <v>139</v>
      </c>
      <c r="AW343" s="13" t="s">
        <v>31</v>
      </c>
      <c r="AX343" s="13" t="s">
        <v>82</v>
      </c>
      <c r="AY343" s="246" t="s">
        <v>134</v>
      </c>
    </row>
    <row r="344" s="2" customFormat="1" ht="16.5" customHeight="1">
      <c r="A344" s="39"/>
      <c r="B344" s="40"/>
      <c r="C344" s="211" t="s">
        <v>335</v>
      </c>
      <c r="D344" s="211" t="s">
        <v>135</v>
      </c>
      <c r="E344" s="212" t="s">
        <v>496</v>
      </c>
      <c r="F344" s="213" t="s">
        <v>497</v>
      </c>
      <c r="G344" s="214" t="s">
        <v>318</v>
      </c>
      <c r="H344" s="215">
        <v>46.939999999999998</v>
      </c>
      <c r="I344" s="216"/>
      <c r="J344" s="217">
        <f>ROUND(I344*H344,2)</f>
        <v>0</v>
      </c>
      <c r="K344" s="213" t="s">
        <v>1</v>
      </c>
      <c r="L344" s="45"/>
      <c r="M344" s="218" t="s">
        <v>1</v>
      </c>
      <c r="N344" s="219" t="s">
        <v>39</v>
      </c>
      <c r="O344" s="92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2" t="s">
        <v>139</v>
      </c>
      <c r="AT344" s="222" t="s">
        <v>135</v>
      </c>
      <c r="AU344" s="222" t="s">
        <v>82</v>
      </c>
      <c r="AY344" s="18" t="s">
        <v>134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8" t="s">
        <v>82</v>
      </c>
      <c r="BK344" s="223">
        <f>ROUND(I344*H344,2)</f>
        <v>0</v>
      </c>
      <c r="BL344" s="18" t="s">
        <v>139</v>
      </c>
      <c r="BM344" s="222" t="s">
        <v>498</v>
      </c>
    </row>
    <row r="345" s="12" customFormat="1">
      <c r="A345" s="12"/>
      <c r="B345" s="224"/>
      <c r="C345" s="225"/>
      <c r="D345" s="226" t="s">
        <v>154</v>
      </c>
      <c r="E345" s="227" t="s">
        <v>1</v>
      </c>
      <c r="F345" s="228" t="s">
        <v>495</v>
      </c>
      <c r="G345" s="225"/>
      <c r="H345" s="229">
        <v>46.939999999999998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35" t="s">
        <v>154</v>
      </c>
      <c r="AU345" s="235" t="s">
        <v>82</v>
      </c>
      <c r="AV345" s="12" t="s">
        <v>84</v>
      </c>
      <c r="AW345" s="12" t="s">
        <v>31</v>
      </c>
      <c r="AX345" s="12" t="s">
        <v>74</v>
      </c>
      <c r="AY345" s="235" t="s">
        <v>134</v>
      </c>
    </row>
    <row r="346" s="13" customFormat="1">
      <c r="A346" s="13"/>
      <c r="B346" s="236"/>
      <c r="C346" s="237"/>
      <c r="D346" s="226" t="s">
        <v>154</v>
      </c>
      <c r="E346" s="238" t="s">
        <v>1</v>
      </c>
      <c r="F346" s="239" t="s">
        <v>156</v>
      </c>
      <c r="G346" s="237"/>
      <c r="H346" s="240">
        <v>46.939999999999998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154</v>
      </c>
      <c r="AU346" s="246" t="s">
        <v>82</v>
      </c>
      <c r="AV346" s="13" t="s">
        <v>139</v>
      </c>
      <c r="AW346" s="13" t="s">
        <v>31</v>
      </c>
      <c r="AX346" s="13" t="s">
        <v>82</v>
      </c>
      <c r="AY346" s="246" t="s">
        <v>134</v>
      </c>
    </row>
    <row r="347" s="11" customFormat="1" ht="25.92" customHeight="1">
      <c r="A347" s="11"/>
      <c r="B347" s="197"/>
      <c r="C347" s="198"/>
      <c r="D347" s="199" t="s">
        <v>73</v>
      </c>
      <c r="E347" s="200" t="s">
        <v>499</v>
      </c>
      <c r="F347" s="200" t="s">
        <v>232</v>
      </c>
      <c r="G347" s="198"/>
      <c r="H347" s="198"/>
      <c r="I347" s="201"/>
      <c r="J347" s="202">
        <f>BK347</f>
        <v>0</v>
      </c>
      <c r="K347" s="198"/>
      <c r="L347" s="203"/>
      <c r="M347" s="204"/>
      <c r="N347" s="205"/>
      <c r="O347" s="205"/>
      <c r="P347" s="206">
        <f>SUM(P348:P349)</f>
        <v>0</v>
      </c>
      <c r="Q347" s="205"/>
      <c r="R347" s="206">
        <f>SUM(R348:R349)</f>
        <v>0</v>
      </c>
      <c r="S347" s="205"/>
      <c r="T347" s="207">
        <f>SUM(T348:T349)</f>
        <v>0</v>
      </c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R347" s="208" t="s">
        <v>82</v>
      </c>
      <c r="AT347" s="209" t="s">
        <v>73</v>
      </c>
      <c r="AU347" s="209" t="s">
        <v>74</v>
      </c>
      <c r="AY347" s="208" t="s">
        <v>134</v>
      </c>
      <c r="BK347" s="210">
        <f>SUM(BK348:BK349)</f>
        <v>0</v>
      </c>
    </row>
    <row r="348" s="2" customFormat="1" ht="16.5" customHeight="1">
      <c r="A348" s="39"/>
      <c r="B348" s="40"/>
      <c r="C348" s="211" t="s">
        <v>500</v>
      </c>
      <c r="D348" s="211" t="s">
        <v>135</v>
      </c>
      <c r="E348" s="212" t="s">
        <v>501</v>
      </c>
      <c r="F348" s="213" t="s">
        <v>502</v>
      </c>
      <c r="G348" s="214" t="s">
        <v>196</v>
      </c>
      <c r="H348" s="215">
        <v>305.70999999999998</v>
      </c>
      <c r="I348" s="216"/>
      <c r="J348" s="217">
        <f>ROUND(I348*H348,2)</f>
        <v>0</v>
      </c>
      <c r="K348" s="213" t="s">
        <v>1</v>
      </c>
      <c r="L348" s="45"/>
      <c r="M348" s="218" t="s">
        <v>1</v>
      </c>
      <c r="N348" s="219" t="s">
        <v>39</v>
      </c>
      <c r="O348" s="92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2" t="s">
        <v>139</v>
      </c>
      <c r="AT348" s="222" t="s">
        <v>135</v>
      </c>
      <c r="AU348" s="222" t="s">
        <v>82</v>
      </c>
      <c r="AY348" s="18" t="s">
        <v>134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8" t="s">
        <v>82</v>
      </c>
      <c r="BK348" s="223">
        <f>ROUND(I348*H348,2)</f>
        <v>0</v>
      </c>
      <c r="BL348" s="18" t="s">
        <v>139</v>
      </c>
      <c r="BM348" s="222" t="s">
        <v>503</v>
      </c>
    </row>
    <row r="349" s="2" customFormat="1" ht="16.5" customHeight="1">
      <c r="A349" s="39"/>
      <c r="B349" s="40"/>
      <c r="C349" s="211" t="s">
        <v>339</v>
      </c>
      <c r="D349" s="211" t="s">
        <v>135</v>
      </c>
      <c r="E349" s="212" t="s">
        <v>504</v>
      </c>
      <c r="F349" s="213" t="s">
        <v>505</v>
      </c>
      <c r="G349" s="214" t="s">
        <v>196</v>
      </c>
      <c r="H349" s="215">
        <v>6137.1239999999998</v>
      </c>
      <c r="I349" s="216"/>
      <c r="J349" s="217">
        <f>ROUND(I349*H349,2)</f>
        <v>0</v>
      </c>
      <c r="K349" s="213" t="s">
        <v>1</v>
      </c>
      <c r="L349" s="45"/>
      <c r="M349" s="218" t="s">
        <v>1</v>
      </c>
      <c r="N349" s="219" t="s">
        <v>39</v>
      </c>
      <c r="O349" s="92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2" t="s">
        <v>139</v>
      </c>
      <c r="AT349" s="222" t="s">
        <v>135</v>
      </c>
      <c r="AU349" s="222" t="s">
        <v>82</v>
      </c>
      <c r="AY349" s="18" t="s">
        <v>134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8" t="s">
        <v>82</v>
      </c>
      <c r="BK349" s="223">
        <f>ROUND(I349*H349,2)</f>
        <v>0</v>
      </c>
      <c r="BL349" s="18" t="s">
        <v>139</v>
      </c>
      <c r="BM349" s="222" t="s">
        <v>506</v>
      </c>
    </row>
    <row r="350" s="11" customFormat="1" ht="25.92" customHeight="1">
      <c r="A350" s="11"/>
      <c r="B350" s="197"/>
      <c r="C350" s="198"/>
      <c r="D350" s="199" t="s">
        <v>73</v>
      </c>
      <c r="E350" s="200" t="s">
        <v>507</v>
      </c>
      <c r="F350" s="200" t="s">
        <v>508</v>
      </c>
      <c r="G350" s="198"/>
      <c r="H350" s="198"/>
      <c r="I350" s="201"/>
      <c r="J350" s="202">
        <f>BK350</f>
        <v>0</v>
      </c>
      <c r="K350" s="198"/>
      <c r="L350" s="203"/>
      <c r="M350" s="204"/>
      <c r="N350" s="205"/>
      <c r="O350" s="205"/>
      <c r="P350" s="206">
        <f>SUM(P351:P359)</f>
        <v>0</v>
      </c>
      <c r="Q350" s="205"/>
      <c r="R350" s="206">
        <f>SUM(R351:R359)</f>
        <v>0</v>
      </c>
      <c r="S350" s="205"/>
      <c r="T350" s="207">
        <f>SUM(T351:T359)</f>
        <v>0</v>
      </c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R350" s="208" t="s">
        <v>84</v>
      </c>
      <c r="AT350" s="209" t="s">
        <v>73</v>
      </c>
      <c r="AU350" s="209" t="s">
        <v>74</v>
      </c>
      <c r="AY350" s="208" t="s">
        <v>134</v>
      </c>
      <c r="BK350" s="210">
        <f>SUM(BK351:BK359)</f>
        <v>0</v>
      </c>
    </row>
    <row r="351" s="2" customFormat="1" ht="16.5" customHeight="1">
      <c r="A351" s="39"/>
      <c r="B351" s="40"/>
      <c r="C351" s="211" t="s">
        <v>509</v>
      </c>
      <c r="D351" s="211" t="s">
        <v>135</v>
      </c>
      <c r="E351" s="212" t="s">
        <v>510</v>
      </c>
      <c r="F351" s="213" t="s">
        <v>511</v>
      </c>
      <c r="G351" s="214" t="s">
        <v>138</v>
      </c>
      <c r="H351" s="215">
        <v>66.200000000000003</v>
      </c>
      <c r="I351" s="216"/>
      <c r="J351" s="217">
        <f>ROUND(I351*H351,2)</f>
        <v>0</v>
      </c>
      <c r="K351" s="213" t="s">
        <v>1</v>
      </c>
      <c r="L351" s="45"/>
      <c r="M351" s="218" t="s">
        <v>1</v>
      </c>
      <c r="N351" s="219" t="s">
        <v>39</v>
      </c>
      <c r="O351" s="92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2" t="s">
        <v>168</v>
      </c>
      <c r="AT351" s="222" t="s">
        <v>135</v>
      </c>
      <c r="AU351" s="222" t="s">
        <v>82</v>
      </c>
      <c r="AY351" s="18" t="s">
        <v>134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8" t="s">
        <v>82</v>
      </c>
      <c r="BK351" s="223">
        <f>ROUND(I351*H351,2)</f>
        <v>0</v>
      </c>
      <c r="BL351" s="18" t="s">
        <v>168</v>
      </c>
      <c r="BM351" s="222" t="s">
        <v>512</v>
      </c>
    </row>
    <row r="352" s="14" customFormat="1">
      <c r="A352" s="14"/>
      <c r="B352" s="252"/>
      <c r="C352" s="253"/>
      <c r="D352" s="226" t="s">
        <v>154</v>
      </c>
      <c r="E352" s="254" t="s">
        <v>1</v>
      </c>
      <c r="F352" s="255" t="s">
        <v>513</v>
      </c>
      <c r="G352" s="253"/>
      <c r="H352" s="254" t="s">
        <v>1</v>
      </c>
      <c r="I352" s="256"/>
      <c r="J352" s="253"/>
      <c r="K352" s="253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154</v>
      </c>
      <c r="AU352" s="261" t="s">
        <v>82</v>
      </c>
      <c r="AV352" s="14" t="s">
        <v>82</v>
      </c>
      <c r="AW352" s="14" t="s">
        <v>31</v>
      </c>
      <c r="AX352" s="14" t="s">
        <v>74</v>
      </c>
      <c r="AY352" s="261" t="s">
        <v>134</v>
      </c>
    </row>
    <row r="353" s="12" customFormat="1">
      <c r="A353" s="12"/>
      <c r="B353" s="224"/>
      <c r="C353" s="225"/>
      <c r="D353" s="226" t="s">
        <v>154</v>
      </c>
      <c r="E353" s="227" t="s">
        <v>1</v>
      </c>
      <c r="F353" s="228" t="s">
        <v>514</v>
      </c>
      <c r="G353" s="225"/>
      <c r="H353" s="229">
        <v>49.799999999999997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35" t="s">
        <v>154</v>
      </c>
      <c r="AU353" s="235" t="s">
        <v>82</v>
      </c>
      <c r="AV353" s="12" t="s">
        <v>84</v>
      </c>
      <c r="AW353" s="12" t="s">
        <v>31</v>
      </c>
      <c r="AX353" s="12" t="s">
        <v>74</v>
      </c>
      <c r="AY353" s="235" t="s">
        <v>134</v>
      </c>
    </row>
    <row r="354" s="12" customFormat="1">
      <c r="A354" s="12"/>
      <c r="B354" s="224"/>
      <c r="C354" s="225"/>
      <c r="D354" s="226" t="s">
        <v>154</v>
      </c>
      <c r="E354" s="227" t="s">
        <v>1</v>
      </c>
      <c r="F354" s="228" t="s">
        <v>515</v>
      </c>
      <c r="G354" s="225"/>
      <c r="H354" s="229">
        <v>16.399999999999999</v>
      </c>
      <c r="I354" s="230"/>
      <c r="J354" s="225"/>
      <c r="K354" s="225"/>
      <c r="L354" s="231"/>
      <c r="M354" s="232"/>
      <c r="N354" s="233"/>
      <c r="O354" s="233"/>
      <c r="P354" s="233"/>
      <c r="Q354" s="233"/>
      <c r="R354" s="233"/>
      <c r="S354" s="233"/>
      <c r="T354" s="234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35" t="s">
        <v>154</v>
      </c>
      <c r="AU354" s="235" t="s">
        <v>82</v>
      </c>
      <c r="AV354" s="12" t="s">
        <v>84</v>
      </c>
      <c r="AW354" s="12" t="s">
        <v>31</v>
      </c>
      <c r="AX354" s="12" t="s">
        <v>74</v>
      </c>
      <c r="AY354" s="235" t="s">
        <v>134</v>
      </c>
    </row>
    <row r="355" s="13" customFormat="1">
      <c r="A355" s="13"/>
      <c r="B355" s="236"/>
      <c r="C355" s="237"/>
      <c r="D355" s="226" t="s">
        <v>154</v>
      </c>
      <c r="E355" s="238" t="s">
        <v>1</v>
      </c>
      <c r="F355" s="239" t="s">
        <v>156</v>
      </c>
      <c r="G355" s="237"/>
      <c r="H355" s="240">
        <v>66.200000000000003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154</v>
      </c>
      <c r="AU355" s="246" t="s">
        <v>82</v>
      </c>
      <c r="AV355" s="13" t="s">
        <v>139</v>
      </c>
      <c r="AW355" s="13" t="s">
        <v>31</v>
      </c>
      <c r="AX355" s="13" t="s">
        <v>82</v>
      </c>
      <c r="AY355" s="246" t="s">
        <v>134</v>
      </c>
    </row>
    <row r="356" s="2" customFormat="1" ht="16.5" customHeight="1">
      <c r="A356" s="39"/>
      <c r="B356" s="40"/>
      <c r="C356" s="211" t="s">
        <v>345</v>
      </c>
      <c r="D356" s="211" t="s">
        <v>135</v>
      </c>
      <c r="E356" s="212" t="s">
        <v>516</v>
      </c>
      <c r="F356" s="213" t="s">
        <v>517</v>
      </c>
      <c r="G356" s="214" t="s">
        <v>138</v>
      </c>
      <c r="H356" s="215">
        <v>76.792000000000002</v>
      </c>
      <c r="I356" s="216"/>
      <c r="J356" s="217">
        <f>ROUND(I356*H356,2)</f>
        <v>0</v>
      </c>
      <c r="K356" s="213" t="s">
        <v>1</v>
      </c>
      <c r="L356" s="45"/>
      <c r="M356" s="218" t="s">
        <v>1</v>
      </c>
      <c r="N356" s="219" t="s">
        <v>39</v>
      </c>
      <c r="O356" s="92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2" t="s">
        <v>168</v>
      </c>
      <c r="AT356" s="222" t="s">
        <v>135</v>
      </c>
      <c r="AU356" s="222" t="s">
        <v>82</v>
      </c>
      <c r="AY356" s="18" t="s">
        <v>134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8" t="s">
        <v>82</v>
      </c>
      <c r="BK356" s="223">
        <f>ROUND(I356*H356,2)</f>
        <v>0</v>
      </c>
      <c r="BL356" s="18" t="s">
        <v>168</v>
      </c>
      <c r="BM356" s="222" t="s">
        <v>518</v>
      </c>
    </row>
    <row r="357" s="12" customFormat="1">
      <c r="A357" s="12"/>
      <c r="B357" s="224"/>
      <c r="C357" s="225"/>
      <c r="D357" s="226" t="s">
        <v>154</v>
      </c>
      <c r="E357" s="227" t="s">
        <v>1</v>
      </c>
      <c r="F357" s="228" t="s">
        <v>519</v>
      </c>
      <c r="G357" s="225"/>
      <c r="H357" s="229">
        <v>76.792000000000002</v>
      </c>
      <c r="I357" s="230"/>
      <c r="J357" s="225"/>
      <c r="K357" s="225"/>
      <c r="L357" s="231"/>
      <c r="M357" s="232"/>
      <c r="N357" s="233"/>
      <c r="O357" s="233"/>
      <c r="P357" s="233"/>
      <c r="Q357" s="233"/>
      <c r="R357" s="233"/>
      <c r="S357" s="233"/>
      <c r="T357" s="234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35" t="s">
        <v>154</v>
      </c>
      <c r="AU357" s="235" t="s">
        <v>82</v>
      </c>
      <c r="AV357" s="12" t="s">
        <v>84</v>
      </c>
      <c r="AW357" s="12" t="s">
        <v>31</v>
      </c>
      <c r="AX357" s="12" t="s">
        <v>74</v>
      </c>
      <c r="AY357" s="235" t="s">
        <v>134</v>
      </c>
    </row>
    <row r="358" s="13" customFormat="1">
      <c r="A358" s="13"/>
      <c r="B358" s="236"/>
      <c r="C358" s="237"/>
      <c r="D358" s="226" t="s">
        <v>154</v>
      </c>
      <c r="E358" s="238" t="s">
        <v>1</v>
      </c>
      <c r="F358" s="239" t="s">
        <v>156</v>
      </c>
      <c r="G358" s="237"/>
      <c r="H358" s="240">
        <v>76.792000000000002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154</v>
      </c>
      <c r="AU358" s="246" t="s">
        <v>82</v>
      </c>
      <c r="AV358" s="13" t="s">
        <v>139</v>
      </c>
      <c r="AW358" s="13" t="s">
        <v>31</v>
      </c>
      <c r="AX358" s="13" t="s">
        <v>82</v>
      </c>
      <c r="AY358" s="246" t="s">
        <v>134</v>
      </c>
    </row>
    <row r="359" s="2" customFormat="1" ht="16.5" customHeight="1">
      <c r="A359" s="39"/>
      <c r="B359" s="40"/>
      <c r="C359" s="211" t="s">
        <v>520</v>
      </c>
      <c r="D359" s="211" t="s">
        <v>135</v>
      </c>
      <c r="E359" s="212" t="s">
        <v>521</v>
      </c>
      <c r="F359" s="213" t="s">
        <v>522</v>
      </c>
      <c r="G359" s="214" t="s">
        <v>196</v>
      </c>
      <c r="H359" s="215">
        <v>0.152</v>
      </c>
      <c r="I359" s="216"/>
      <c r="J359" s="217">
        <f>ROUND(I359*H359,2)</f>
        <v>0</v>
      </c>
      <c r="K359" s="213" t="s">
        <v>1</v>
      </c>
      <c r="L359" s="45"/>
      <c r="M359" s="247" t="s">
        <v>1</v>
      </c>
      <c r="N359" s="248" t="s">
        <v>39</v>
      </c>
      <c r="O359" s="249"/>
      <c r="P359" s="250">
        <f>O359*H359</f>
        <v>0</v>
      </c>
      <c r="Q359" s="250">
        <v>0</v>
      </c>
      <c r="R359" s="250">
        <f>Q359*H359</f>
        <v>0</v>
      </c>
      <c r="S359" s="250">
        <v>0</v>
      </c>
      <c r="T359" s="25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2" t="s">
        <v>168</v>
      </c>
      <c r="AT359" s="222" t="s">
        <v>135</v>
      </c>
      <c r="AU359" s="222" t="s">
        <v>82</v>
      </c>
      <c r="AY359" s="18" t="s">
        <v>134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8" t="s">
        <v>82</v>
      </c>
      <c r="BK359" s="223">
        <f>ROUND(I359*H359,2)</f>
        <v>0</v>
      </c>
      <c r="BL359" s="18" t="s">
        <v>168</v>
      </c>
      <c r="BM359" s="222" t="s">
        <v>523</v>
      </c>
    </row>
    <row r="360" s="2" customFormat="1" ht="6.96" customHeight="1">
      <c r="A360" s="39"/>
      <c r="B360" s="67"/>
      <c r="C360" s="68"/>
      <c r="D360" s="68"/>
      <c r="E360" s="68"/>
      <c r="F360" s="68"/>
      <c r="G360" s="68"/>
      <c r="H360" s="68"/>
      <c r="I360" s="68"/>
      <c r="J360" s="68"/>
      <c r="K360" s="68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+pbZP22mFmrkKSOHWvHURUXLQml10NIWFCI97V2Ql8Kd3Wq6/ecFkHZpuL0QKMpmDjRL1yulhfHA4vGz7OMgkg==" hashValue="VICRbg6YjoCniPvkmqpWlfk5512Ey5p+2oZ2topoIsSx3UFqxJce9u8o35i3NvE+Ewbzd5mrmTomEvnwIWb/Aw==" algorithmName="SHA-512" password="CC35"/>
  <autoFilter ref="C123:K35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ROUND((SUM(BE121:BE212)),  2)</f>
        <v>0</v>
      </c>
      <c r="G33" s="39"/>
      <c r="H33" s="39"/>
      <c r="I33" s="156">
        <v>0.20999999999999999</v>
      </c>
      <c r="J33" s="155">
        <f>ROUND(((SUM(BE121:BE212))*I33),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ROUND((SUM(BF121:BF212)),  2)</f>
        <v>0</v>
      </c>
      <c r="G34" s="39"/>
      <c r="H34" s="39"/>
      <c r="I34" s="156">
        <v>0.12</v>
      </c>
      <c r="J34" s="155">
        <f>ROUND(((SUM(BF121:BF212))*I34),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ROUND((SUM(BG121:BG212)),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ROUND((SUM(BH121:BH212)),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ROUND((SUM(BI121:BI212)),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101.2 - Stezka -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117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238</v>
      </c>
      <c r="E98" s="183"/>
      <c r="F98" s="183"/>
      <c r="G98" s="183"/>
      <c r="H98" s="183"/>
      <c r="I98" s="183"/>
      <c r="J98" s="184">
        <f>J135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239</v>
      </c>
      <c r="E99" s="183"/>
      <c r="F99" s="183"/>
      <c r="G99" s="183"/>
      <c r="H99" s="183"/>
      <c r="I99" s="183"/>
      <c r="J99" s="184">
        <f>J139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240</v>
      </c>
      <c r="E100" s="183"/>
      <c r="F100" s="183"/>
      <c r="G100" s="183"/>
      <c r="H100" s="183"/>
      <c r="I100" s="183"/>
      <c r="J100" s="184">
        <f>J206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241</v>
      </c>
      <c r="E101" s="183"/>
      <c r="F101" s="183"/>
      <c r="G101" s="183"/>
      <c r="H101" s="183"/>
      <c r="I101" s="183"/>
      <c r="J101" s="184">
        <f>J211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Stezka pro chodce a cyklisty kolem ZŠ Jablunkov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101.2 - Stezka - neuznatelné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25. 4. 2025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32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0" customFormat="1" ht="29.28" customHeight="1">
      <c r="A120" s="186"/>
      <c r="B120" s="187"/>
      <c r="C120" s="188" t="s">
        <v>121</v>
      </c>
      <c r="D120" s="189" t="s">
        <v>59</v>
      </c>
      <c r="E120" s="189" t="s">
        <v>55</v>
      </c>
      <c r="F120" s="189" t="s">
        <v>56</v>
      </c>
      <c r="G120" s="189" t="s">
        <v>122</v>
      </c>
      <c r="H120" s="189" t="s">
        <v>123</v>
      </c>
      <c r="I120" s="189" t="s">
        <v>124</v>
      </c>
      <c r="J120" s="189" t="s">
        <v>114</v>
      </c>
      <c r="K120" s="190" t="s">
        <v>125</v>
      </c>
      <c r="L120" s="191"/>
      <c r="M120" s="101" t="s">
        <v>1</v>
      </c>
      <c r="N120" s="102" t="s">
        <v>38</v>
      </c>
      <c r="O120" s="102" t="s">
        <v>126</v>
      </c>
      <c r="P120" s="102" t="s">
        <v>127</v>
      </c>
      <c r="Q120" s="102" t="s">
        <v>128</v>
      </c>
      <c r="R120" s="102" t="s">
        <v>129</v>
      </c>
      <c r="S120" s="102" t="s">
        <v>130</v>
      </c>
      <c r="T120" s="103" t="s">
        <v>131</v>
      </c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9"/>
      <c r="B121" s="40"/>
      <c r="C121" s="108" t="s">
        <v>132</v>
      </c>
      <c r="D121" s="41"/>
      <c r="E121" s="41"/>
      <c r="F121" s="41"/>
      <c r="G121" s="41"/>
      <c r="H121" s="41"/>
      <c r="I121" s="41"/>
      <c r="J121" s="192">
        <f>BK121</f>
        <v>0</v>
      </c>
      <c r="K121" s="41"/>
      <c r="L121" s="45"/>
      <c r="M121" s="104"/>
      <c r="N121" s="193"/>
      <c r="O121" s="105"/>
      <c r="P121" s="194">
        <f>P122+P135+P139+P206+P211</f>
        <v>0</v>
      </c>
      <c r="Q121" s="105"/>
      <c r="R121" s="194">
        <f>R122+R135+R139+R206+R211</f>
        <v>0</v>
      </c>
      <c r="S121" s="105"/>
      <c r="T121" s="195">
        <f>T122+T135+T139+T206+T211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73</v>
      </c>
      <c r="AU121" s="18" t="s">
        <v>116</v>
      </c>
      <c r="BK121" s="196">
        <f>BK122+BK135+BK139+BK206+BK211</f>
        <v>0</v>
      </c>
    </row>
    <row r="122" s="11" customFormat="1" ht="25.92" customHeight="1">
      <c r="A122" s="11"/>
      <c r="B122" s="197"/>
      <c r="C122" s="198"/>
      <c r="D122" s="199" t="s">
        <v>73</v>
      </c>
      <c r="E122" s="200" t="s">
        <v>82</v>
      </c>
      <c r="F122" s="200" t="s">
        <v>133</v>
      </c>
      <c r="G122" s="198"/>
      <c r="H122" s="198"/>
      <c r="I122" s="201"/>
      <c r="J122" s="202">
        <f>BK122</f>
        <v>0</v>
      </c>
      <c r="K122" s="198"/>
      <c r="L122" s="203"/>
      <c r="M122" s="204"/>
      <c r="N122" s="205"/>
      <c r="O122" s="205"/>
      <c r="P122" s="206">
        <f>SUM(P123:P134)</f>
        <v>0</v>
      </c>
      <c r="Q122" s="205"/>
      <c r="R122" s="206">
        <f>SUM(R123:R134)</f>
        <v>0</v>
      </c>
      <c r="S122" s="205"/>
      <c r="T122" s="207">
        <f>SUM(T123:T134)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8" t="s">
        <v>82</v>
      </c>
      <c r="AT122" s="209" t="s">
        <v>73</v>
      </c>
      <c r="AU122" s="209" t="s">
        <v>74</v>
      </c>
      <c r="AY122" s="208" t="s">
        <v>134</v>
      </c>
      <c r="BK122" s="210">
        <f>SUM(BK123:BK134)</f>
        <v>0</v>
      </c>
    </row>
    <row r="123" s="2" customFormat="1" ht="16.5" customHeight="1">
      <c r="A123" s="39"/>
      <c r="B123" s="40"/>
      <c r="C123" s="211" t="s">
        <v>82</v>
      </c>
      <c r="D123" s="211" t="s">
        <v>135</v>
      </c>
      <c r="E123" s="212" t="s">
        <v>273</v>
      </c>
      <c r="F123" s="213" t="s">
        <v>274</v>
      </c>
      <c r="G123" s="214" t="s">
        <v>138</v>
      </c>
      <c r="H123" s="215">
        <v>245.17400000000001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39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139</v>
      </c>
      <c r="AT123" s="222" t="s">
        <v>135</v>
      </c>
      <c r="AU123" s="222" t="s">
        <v>82</v>
      </c>
      <c r="AY123" s="18" t="s">
        <v>134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82</v>
      </c>
      <c r="BK123" s="223">
        <f>ROUND(I123*H123,2)</f>
        <v>0</v>
      </c>
      <c r="BL123" s="18" t="s">
        <v>139</v>
      </c>
      <c r="BM123" s="222" t="s">
        <v>84</v>
      </c>
    </row>
    <row r="124" s="14" customFormat="1">
      <c r="A124" s="14"/>
      <c r="B124" s="252"/>
      <c r="C124" s="253"/>
      <c r="D124" s="226" t="s">
        <v>154</v>
      </c>
      <c r="E124" s="254" t="s">
        <v>1</v>
      </c>
      <c r="F124" s="255" t="s">
        <v>525</v>
      </c>
      <c r="G124" s="253"/>
      <c r="H124" s="254" t="s">
        <v>1</v>
      </c>
      <c r="I124" s="256"/>
      <c r="J124" s="253"/>
      <c r="K124" s="253"/>
      <c r="L124" s="257"/>
      <c r="M124" s="258"/>
      <c r="N124" s="259"/>
      <c r="O124" s="259"/>
      <c r="P124" s="259"/>
      <c r="Q124" s="259"/>
      <c r="R124" s="259"/>
      <c r="S124" s="259"/>
      <c r="T124" s="26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1" t="s">
        <v>154</v>
      </c>
      <c r="AU124" s="261" t="s">
        <v>82</v>
      </c>
      <c r="AV124" s="14" t="s">
        <v>82</v>
      </c>
      <c r="AW124" s="14" t="s">
        <v>31</v>
      </c>
      <c r="AX124" s="14" t="s">
        <v>74</v>
      </c>
      <c r="AY124" s="261" t="s">
        <v>134</v>
      </c>
    </row>
    <row r="125" s="12" customFormat="1">
      <c r="A125" s="12"/>
      <c r="B125" s="224"/>
      <c r="C125" s="225"/>
      <c r="D125" s="226" t="s">
        <v>154</v>
      </c>
      <c r="E125" s="227" t="s">
        <v>1</v>
      </c>
      <c r="F125" s="228" t="s">
        <v>526</v>
      </c>
      <c r="G125" s="225"/>
      <c r="H125" s="229">
        <v>336.47199999999998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5" t="s">
        <v>154</v>
      </c>
      <c r="AU125" s="235" t="s">
        <v>82</v>
      </c>
      <c r="AV125" s="12" t="s">
        <v>84</v>
      </c>
      <c r="AW125" s="12" t="s">
        <v>31</v>
      </c>
      <c r="AX125" s="12" t="s">
        <v>74</v>
      </c>
      <c r="AY125" s="235" t="s">
        <v>134</v>
      </c>
    </row>
    <row r="126" s="14" customFormat="1">
      <c r="A126" s="14"/>
      <c r="B126" s="252"/>
      <c r="C126" s="253"/>
      <c r="D126" s="226" t="s">
        <v>154</v>
      </c>
      <c r="E126" s="254" t="s">
        <v>1</v>
      </c>
      <c r="F126" s="255" t="s">
        <v>527</v>
      </c>
      <c r="G126" s="253"/>
      <c r="H126" s="254" t="s">
        <v>1</v>
      </c>
      <c r="I126" s="256"/>
      <c r="J126" s="253"/>
      <c r="K126" s="253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154</v>
      </c>
      <c r="AU126" s="261" t="s">
        <v>82</v>
      </c>
      <c r="AV126" s="14" t="s">
        <v>82</v>
      </c>
      <c r="AW126" s="14" t="s">
        <v>31</v>
      </c>
      <c r="AX126" s="14" t="s">
        <v>74</v>
      </c>
      <c r="AY126" s="261" t="s">
        <v>134</v>
      </c>
    </row>
    <row r="127" s="12" customFormat="1">
      <c r="A127" s="12"/>
      <c r="B127" s="224"/>
      <c r="C127" s="225"/>
      <c r="D127" s="226" t="s">
        <v>154</v>
      </c>
      <c r="E127" s="227" t="s">
        <v>1</v>
      </c>
      <c r="F127" s="228" t="s">
        <v>528</v>
      </c>
      <c r="G127" s="225"/>
      <c r="H127" s="229">
        <v>37.302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5" t="s">
        <v>154</v>
      </c>
      <c r="AU127" s="235" t="s">
        <v>82</v>
      </c>
      <c r="AV127" s="12" t="s">
        <v>84</v>
      </c>
      <c r="AW127" s="12" t="s">
        <v>31</v>
      </c>
      <c r="AX127" s="12" t="s">
        <v>74</v>
      </c>
      <c r="AY127" s="235" t="s">
        <v>134</v>
      </c>
    </row>
    <row r="128" s="14" customFormat="1">
      <c r="A128" s="14"/>
      <c r="B128" s="252"/>
      <c r="C128" s="253"/>
      <c r="D128" s="226" t="s">
        <v>154</v>
      </c>
      <c r="E128" s="254" t="s">
        <v>1</v>
      </c>
      <c r="F128" s="255" t="s">
        <v>529</v>
      </c>
      <c r="G128" s="253"/>
      <c r="H128" s="254" t="s">
        <v>1</v>
      </c>
      <c r="I128" s="256"/>
      <c r="J128" s="253"/>
      <c r="K128" s="253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154</v>
      </c>
      <c r="AU128" s="261" t="s">
        <v>82</v>
      </c>
      <c r="AV128" s="14" t="s">
        <v>82</v>
      </c>
      <c r="AW128" s="14" t="s">
        <v>31</v>
      </c>
      <c r="AX128" s="14" t="s">
        <v>74</v>
      </c>
      <c r="AY128" s="261" t="s">
        <v>134</v>
      </c>
    </row>
    <row r="129" s="12" customFormat="1">
      <c r="A129" s="12"/>
      <c r="B129" s="224"/>
      <c r="C129" s="225"/>
      <c r="D129" s="226" t="s">
        <v>154</v>
      </c>
      <c r="E129" s="227" t="s">
        <v>1</v>
      </c>
      <c r="F129" s="228" t="s">
        <v>530</v>
      </c>
      <c r="G129" s="225"/>
      <c r="H129" s="229">
        <v>153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5" t="s">
        <v>154</v>
      </c>
      <c r="AU129" s="235" t="s">
        <v>82</v>
      </c>
      <c r="AV129" s="12" t="s">
        <v>84</v>
      </c>
      <c r="AW129" s="12" t="s">
        <v>31</v>
      </c>
      <c r="AX129" s="12" t="s">
        <v>74</v>
      </c>
      <c r="AY129" s="235" t="s">
        <v>134</v>
      </c>
    </row>
    <row r="130" s="14" customFormat="1">
      <c r="A130" s="14"/>
      <c r="B130" s="252"/>
      <c r="C130" s="253"/>
      <c r="D130" s="226" t="s">
        <v>154</v>
      </c>
      <c r="E130" s="254" t="s">
        <v>1</v>
      </c>
      <c r="F130" s="255" t="s">
        <v>286</v>
      </c>
      <c r="G130" s="253"/>
      <c r="H130" s="254" t="s">
        <v>1</v>
      </c>
      <c r="I130" s="256"/>
      <c r="J130" s="253"/>
      <c r="K130" s="253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154</v>
      </c>
      <c r="AU130" s="261" t="s">
        <v>82</v>
      </c>
      <c r="AV130" s="14" t="s">
        <v>82</v>
      </c>
      <c r="AW130" s="14" t="s">
        <v>31</v>
      </c>
      <c r="AX130" s="14" t="s">
        <v>74</v>
      </c>
      <c r="AY130" s="261" t="s">
        <v>134</v>
      </c>
    </row>
    <row r="131" s="12" customFormat="1">
      <c r="A131" s="12"/>
      <c r="B131" s="224"/>
      <c r="C131" s="225"/>
      <c r="D131" s="226" t="s">
        <v>154</v>
      </c>
      <c r="E131" s="227" t="s">
        <v>1</v>
      </c>
      <c r="F131" s="228" t="s">
        <v>531</v>
      </c>
      <c r="G131" s="225"/>
      <c r="H131" s="229">
        <v>-182.09999999999999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5" t="s">
        <v>154</v>
      </c>
      <c r="AU131" s="235" t="s">
        <v>82</v>
      </c>
      <c r="AV131" s="12" t="s">
        <v>84</v>
      </c>
      <c r="AW131" s="12" t="s">
        <v>31</v>
      </c>
      <c r="AX131" s="12" t="s">
        <v>74</v>
      </c>
      <c r="AY131" s="235" t="s">
        <v>134</v>
      </c>
    </row>
    <row r="132" s="14" customFormat="1">
      <c r="A132" s="14"/>
      <c r="B132" s="252"/>
      <c r="C132" s="253"/>
      <c r="D132" s="226" t="s">
        <v>154</v>
      </c>
      <c r="E132" s="254" t="s">
        <v>1</v>
      </c>
      <c r="F132" s="255" t="s">
        <v>532</v>
      </c>
      <c r="G132" s="253"/>
      <c r="H132" s="254" t="s">
        <v>1</v>
      </c>
      <c r="I132" s="256"/>
      <c r="J132" s="253"/>
      <c r="K132" s="253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154</v>
      </c>
      <c r="AU132" s="261" t="s">
        <v>82</v>
      </c>
      <c r="AV132" s="14" t="s">
        <v>82</v>
      </c>
      <c r="AW132" s="14" t="s">
        <v>31</v>
      </c>
      <c r="AX132" s="14" t="s">
        <v>74</v>
      </c>
      <c r="AY132" s="261" t="s">
        <v>134</v>
      </c>
    </row>
    <row r="133" s="12" customFormat="1">
      <c r="A133" s="12"/>
      <c r="B133" s="224"/>
      <c r="C133" s="225"/>
      <c r="D133" s="226" t="s">
        <v>154</v>
      </c>
      <c r="E133" s="227" t="s">
        <v>1</v>
      </c>
      <c r="F133" s="228" t="s">
        <v>533</v>
      </c>
      <c r="G133" s="225"/>
      <c r="H133" s="229">
        <v>-99.5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5" t="s">
        <v>154</v>
      </c>
      <c r="AU133" s="235" t="s">
        <v>82</v>
      </c>
      <c r="AV133" s="12" t="s">
        <v>84</v>
      </c>
      <c r="AW133" s="12" t="s">
        <v>31</v>
      </c>
      <c r="AX133" s="12" t="s">
        <v>74</v>
      </c>
      <c r="AY133" s="235" t="s">
        <v>134</v>
      </c>
    </row>
    <row r="134" s="13" customFormat="1">
      <c r="A134" s="13"/>
      <c r="B134" s="236"/>
      <c r="C134" s="237"/>
      <c r="D134" s="226" t="s">
        <v>154</v>
      </c>
      <c r="E134" s="238" t="s">
        <v>1</v>
      </c>
      <c r="F134" s="239" t="s">
        <v>156</v>
      </c>
      <c r="G134" s="237"/>
      <c r="H134" s="240">
        <v>245.17400000000001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154</v>
      </c>
      <c r="AU134" s="246" t="s">
        <v>82</v>
      </c>
      <c r="AV134" s="13" t="s">
        <v>139</v>
      </c>
      <c r="AW134" s="13" t="s">
        <v>31</v>
      </c>
      <c r="AX134" s="13" t="s">
        <v>82</v>
      </c>
      <c r="AY134" s="246" t="s">
        <v>134</v>
      </c>
    </row>
    <row r="135" s="11" customFormat="1" ht="25.92" customHeight="1">
      <c r="A135" s="11"/>
      <c r="B135" s="197"/>
      <c r="C135" s="198"/>
      <c r="D135" s="199" t="s">
        <v>73</v>
      </c>
      <c r="E135" s="200" t="s">
        <v>142</v>
      </c>
      <c r="F135" s="200" t="s">
        <v>320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SUM(P136:P138)</f>
        <v>0</v>
      </c>
      <c r="Q135" s="205"/>
      <c r="R135" s="206">
        <f>SUM(R136:R138)</f>
        <v>0</v>
      </c>
      <c r="S135" s="205"/>
      <c r="T135" s="207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8" t="s">
        <v>82</v>
      </c>
      <c r="AT135" s="209" t="s">
        <v>73</v>
      </c>
      <c r="AU135" s="209" t="s">
        <v>74</v>
      </c>
      <c r="AY135" s="208" t="s">
        <v>134</v>
      </c>
      <c r="BK135" s="210">
        <f>SUM(BK136:BK138)</f>
        <v>0</v>
      </c>
    </row>
    <row r="136" s="2" customFormat="1" ht="16.5" customHeight="1">
      <c r="A136" s="39"/>
      <c r="B136" s="40"/>
      <c r="C136" s="211" t="s">
        <v>84</v>
      </c>
      <c r="D136" s="211" t="s">
        <v>135</v>
      </c>
      <c r="E136" s="212" t="s">
        <v>534</v>
      </c>
      <c r="F136" s="213" t="s">
        <v>535</v>
      </c>
      <c r="G136" s="214" t="s">
        <v>289</v>
      </c>
      <c r="H136" s="215">
        <v>724.5</v>
      </c>
      <c r="I136" s="216"/>
      <c r="J136" s="217">
        <f>ROUND(I136*H136,2)</f>
        <v>0</v>
      </c>
      <c r="K136" s="213" t="s">
        <v>1</v>
      </c>
      <c r="L136" s="45"/>
      <c r="M136" s="218" t="s">
        <v>1</v>
      </c>
      <c r="N136" s="219" t="s">
        <v>39</v>
      </c>
      <c r="O136" s="9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139</v>
      </c>
      <c r="AT136" s="222" t="s">
        <v>135</v>
      </c>
      <c r="AU136" s="222" t="s">
        <v>82</v>
      </c>
      <c r="AY136" s="18" t="s">
        <v>134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82</v>
      </c>
      <c r="BK136" s="223">
        <f>ROUND(I136*H136,2)</f>
        <v>0</v>
      </c>
      <c r="BL136" s="18" t="s">
        <v>139</v>
      </c>
      <c r="BM136" s="222" t="s">
        <v>139</v>
      </c>
    </row>
    <row r="137" s="12" customFormat="1">
      <c r="A137" s="12"/>
      <c r="B137" s="224"/>
      <c r="C137" s="225"/>
      <c r="D137" s="226" t="s">
        <v>154</v>
      </c>
      <c r="E137" s="227" t="s">
        <v>1</v>
      </c>
      <c r="F137" s="228" t="s">
        <v>536</v>
      </c>
      <c r="G137" s="225"/>
      <c r="H137" s="229">
        <v>724.5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5" t="s">
        <v>154</v>
      </c>
      <c r="AU137" s="235" t="s">
        <v>82</v>
      </c>
      <c r="AV137" s="12" t="s">
        <v>84</v>
      </c>
      <c r="AW137" s="12" t="s">
        <v>31</v>
      </c>
      <c r="AX137" s="12" t="s">
        <v>74</v>
      </c>
      <c r="AY137" s="235" t="s">
        <v>134</v>
      </c>
    </row>
    <row r="138" s="13" customFormat="1">
      <c r="A138" s="13"/>
      <c r="B138" s="236"/>
      <c r="C138" s="237"/>
      <c r="D138" s="226" t="s">
        <v>154</v>
      </c>
      <c r="E138" s="238" t="s">
        <v>1</v>
      </c>
      <c r="F138" s="239" t="s">
        <v>156</v>
      </c>
      <c r="G138" s="237"/>
      <c r="H138" s="240">
        <v>724.5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154</v>
      </c>
      <c r="AU138" s="246" t="s">
        <v>82</v>
      </c>
      <c r="AV138" s="13" t="s">
        <v>139</v>
      </c>
      <c r="AW138" s="13" t="s">
        <v>31</v>
      </c>
      <c r="AX138" s="13" t="s">
        <v>82</v>
      </c>
      <c r="AY138" s="246" t="s">
        <v>134</v>
      </c>
    </row>
    <row r="139" s="11" customFormat="1" ht="25.92" customHeight="1">
      <c r="A139" s="11"/>
      <c r="B139" s="197"/>
      <c r="C139" s="198"/>
      <c r="D139" s="199" t="s">
        <v>73</v>
      </c>
      <c r="E139" s="200" t="s">
        <v>150</v>
      </c>
      <c r="F139" s="200" t="s">
        <v>341</v>
      </c>
      <c r="G139" s="198"/>
      <c r="H139" s="198"/>
      <c r="I139" s="201"/>
      <c r="J139" s="202">
        <f>BK139</f>
        <v>0</v>
      </c>
      <c r="K139" s="198"/>
      <c r="L139" s="203"/>
      <c r="M139" s="204"/>
      <c r="N139" s="205"/>
      <c r="O139" s="205"/>
      <c r="P139" s="206">
        <f>SUM(P140:P205)</f>
        <v>0</v>
      </c>
      <c r="Q139" s="205"/>
      <c r="R139" s="206">
        <f>SUM(R140:R205)</f>
        <v>0</v>
      </c>
      <c r="S139" s="205"/>
      <c r="T139" s="207">
        <f>SUM(T140:T205)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8" t="s">
        <v>82</v>
      </c>
      <c r="AT139" s="209" t="s">
        <v>73</v>
      </c>
      <c r="AU139" s="209" t="s">
        <v>74</v>
      </c>
      <c r="AY139" s="208" t="s">
        <v>134</v>
      </c>
      <c r="BK139" s="210">
        <f>SUM(BK140:BK205)</f>
        <v>0</v>
      </c>
    </row>
    <row r="140" s="2" customFormat="1" ht="16.5" customHeight="1">
      <c r="A140" s="39"/>
      <c r="B140" s="40"/>
      <c r="C140" s="211" t="s">
        <v>142</v>
      </c>
      <c r="D140" s="211" t="s">
        <v>135</v>
      </c>
      <c r="E140" s="212" t="s">
        <v>343</v>
      </c>
      <c r="F140" s="213" t="s">
        <v>344</v>
      </c>
      <c r="G140" s="214" t="s">
        <v>138</v>
      </c>
      <c r="H140" s="215">
        <v>129.477</v>
      </c>
      <c r="I140" s="216"/>
      <c r="J140" s="217">
        <f>ROUND(I140*H140,2)</f>
        <v>0</v>
      </c>
      <c r="K140" s="213" t="s">
        <v>1</v>
      </c>
      <c r="L140" s="45"/>
      <c r="M140" s="218" t="s">
        <v>1</v>
      </c>
      <c r="N140" s="219" t="s">
        <v>39</v>
      </c>
      <c r="O140" s="9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2" t="s">
        <v>139</v>
      </c>
      <c r="AT140" s="222" t="s">
        <v>135</v>
      </c>
      <c r="AU140" s="222" t="s">
        <v>82</v>
      </c>
      <c r="AY140" s="18" t="s">
        <v>134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82</v>
      </c>
      <c r="BK140" s="223">
        <f>ROUND(I140*H140,2)</f>
        <v>0</v>
      </c>
      <c r="BL140" s="18" t="s">
        <v>139</v>
      </c>
      <c r="BM140" s="222" t="s">
        <v>146</v>
      </c>
    </row>
    <row r="141" s="14" customFormat="1">
      <c r="A141" s="14"/>
      <c r="B141" s="252"/>
      <c r="C141" s="253"/>
      <c r="D141" s="226" t="s">
        <v>154</v>
      </c>
      <c r="E141" s="254" t="s">
        <v>1</v>
      </c>
      <c r="F141" s="255" t="s">
        <v>537</v>
      </c>
      <c r="G141" s="253"/>
      <c r="H141" s="254" t="s">
        <v>1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154</v>
      </c>
      <c r="AU141" s="261" t="s">
        <v>82</v>
      </c>
      <c r="AV141" s="14" t="s">
        <v>82</v>
      </c>
      <c r="AW141" s="14" t="s">
        <v>31</v>
      </c>
      <c r="AX141" s="14" t="s">
        <v>74</v>
      </c>
      <c r="AY141" s="261" t="s">
        <v>134</v>
      </c>
    </row>
    <row r="142" s="14" customFormat="1">
      <c r="A142" s="14"/>
      <c r="B142" s="252"/>
      <c r="C142" s="253"/>
      <c r="D142" s="226" t="s">
        <v>154</v>
      </c>
      <c r="E142" s="254" t="s">
        <v>1</v>
      </c>
      <c r="F142" s="255" t="s">
        <v>538</v>
      </c>
      <c r="G142" s="253"/>
      <c r="H142" s="254" t="s">
        <v>1</v>
      </c>
      <c r="I142" s="256"/>
      <c r="J142" s="253"/>
      <c r="K142" s="253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154</v>
      </c>
      <c r="AU142" s="261" t="s">
        <v>82</v>
      </c>
      <c r="AV142" s="14" t="s">
        <v>82</v>
      </c>
      <c r="AW142" s="14" t="s">
        <v>31</v>
      </c>
      <c r="AX142" s="14" t="s">
        <v>74</v>
      </c>
      <c r="AY142" s="261" t="s">
        <v>134</v>
      </c>
    </row>
    <row r="143" s="12" customFormat="1">
      <c r="A143" s="12"/>
      <c r="B143" s="224"/>
      <c r="C143" s="225"/>
      <c r="D143" s="226" t="s">
        <v>154</v>
      </c>
      <c r="E143" s="227" t="s">
        <v>1</v>
      </c>
      <c r="F143" s="228" t="s">
        <v>526</v>
      </c>
      <c r="G143" s="225"/>
      <c r="H143" s="229">
        <v>336.47199999999998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5" t="s">
        <v>154</v>
      </c>
      <c r="AU143" s="235" t="s">
        <v>82</v>
      </c>
      <c r="AV143" s="12" t="s">
        <v>84</v>
      </c>
      <c r="AW143" s="12" t="s">
        <v>31</v>
      </c>
      <c r="AX143" s="12" t="s">
        <v>74</v>
      </c>
      <c r="AY143" s="235" t="s">
        <v>134</v>
      </c>
    </row>
    <row r="144" s="14" customFormat="1">
      <c r="A144" s="14"/>
      <c r="B144" s="252"/>
      <c r="C144" s="253"/>
      <c r="D144" s="226" t="s">
        <v>154</v>
      </c>
      <c r="E144" s="254" t="s">
        <v>1</v>
      </c>
      <c r="F144" s="255" t="s">
        <v>539</v>
      </c>
      <c r="G144" s="253"/>
      <c r="H144" s="254" t="s">
        <v>1</v>
      </c>
      <c r="I144" s="256"/>
      <c r="J144" s="253"/>
      <c r="K144" s="253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154</v>
      </c>
      <c r="AU144" s="261" t="s">
        <v>82</v>
      </c>
      <c r="AV144" s="14" t="s">
        <v>82</v>
      </c>
      <c r="AW144" s="14" t="s">
        <v>31</v>
      </c>
      <c r="AX144" s="14" t="s">
        <v>74</v>
      </c>
      <c r="AY144" s="261" t="s">
        <v>134</v>
      </c>
    </row>
    <row r="145" s="14" customFormat="1">
      <c r="A145" s="14"/>
      <c r="B145" s="252"/>
      <c r="C145" s="253"/>
      <c r="D145" s="226" t="s">
        <v>154</v>
      </c>
      <c r="E145" s="254" t="s">
        <v>1</v>
      </c>
      <c r="F145" s="255" t="s">
        <v>350</v>
      </c>
      <c r="G145" s="253"/>
      <c r="H145" s="254" t="s">
        <v>1</v>
      </c>
      <c r="I145" s="256"/>
      <c r="J145" s="253"/>
      <c r="K145" s="253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154</v>
      </c>
      <c r="AU145" s="261" t="s">
        <v>82</v>
      </c>
      <c r="AV145" s="14" t="s">
        <v>82</v>
      </c>
      <c r="AW145" s="14" t="s">
        <v>31</v>
      </c>
      <c r="AX145" s="14" t="s">
        <v>74</v>
      </c>
      <c r="AY145" s="261" t="s">
        <v>134</v>
      </c>
    </row>
    <row r="146" s="12" customFormat="1">
      <c r="A146" s="12"/>
      <c r="B146" s="224"/>
      <c r="C146" s="225"/>
      <c r="D146" s="226" t="s">
        <v>154</v>
      </c>
      <c r="E146" s="227" t="s">
        <v>1</v>
      </c>
      <c r="F146" s="228" t="s">
        <v>540</v>
      </c>
      <c r="G146" s="225"/>
      <c r="H146" s="229">
        <v>74.605000000000004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154</v>
      </c>
      <c r="AU146" s="235" t="s">
        <v>82</v>
      </c>
      <c r="AV146" s="12" t="s">
        <v>84</v>
      </c>
      <c r="AW146" s="12" t="s">
        <v>31</v>
      </c>
      <c r="AX146" s="12" t="s">
        <v>74</v>
      </c>
      <c r="AY146" s="235" t="s">
        <v>134</v>
      </c>
    </row>
    <row r="147" s="14" customFormat="1">
      <c r="A147" s="14"/>
      <c r="B147" s="252"/>
      <c r="C147" s="253"/>
      <c r="D147" s="226" t="s">
        <v>154</v>
      </c>
      <c r="E147" s="254" t="s">
        <v>1</v>
      </c>
      <c r="F147" s="255" t="s">
        <v>286</v>
      </c>
      <c r="G147" s="253"/>
      <c r="H147" s="254" t="s">
        <v>1</v>
      </c>
      <c r="I147" s="256"/>
      <c r="J147" s="253"/>
      <c r="K147" s="253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154</v>
      </c>
      <c r="AU147" s="261" t="s">
        <v>82</v>
      </c>
      <c r="AV147" s="14" t="s">
        <v>82</v>
      </c>
      <c r="AW147" s="14" t="s">
        <v>31</v>
      </c>
      <c r="AX147" s="14" t="s">
        <v>74</v>
      </c>
      <c r="AY147" s="261" t="s">
        <v>134</v>
      </c>
    </row>
    <row r="148" s="12" customFormat="1">
      <c r="A148" s="12"/>
      <c r="B148" s="224"/>
      <c r="C148" s="225"/>
      <c r="D148" s="226" t="s">
        <v>154</v>
      </c>
      <c r="E148" s="227" t="s">
        <v>1</v>
      </c>
      <c r="F148" s="228" t="s">
        <v>531</v>
      </c>
      <c r="G148" s="225"/>
      <c r="H148" s="229">
        <v>-182.09999999999999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5" t="s">
        <v>154</v>
      </c>
      <c r="AU148" s="235" t="s">
        <v>82</v>
      </c>
      <c r="AV148" s="12" t="s">
        <v>84</v>
      </c>
      <c r="AW148" s="12" t="s">
        <v>31</v>
      </c>
      <c r="AX148" s="12" t="s">
        <v>74</v>
      </c>
      <c r="AY148" s="235" t="s">
        <v>134</v>
      </c>
    </row>
    <row r="149" s="14" customFormat="1">
      <c r="A149" s="14"/>
      <c r="B149" s="252"/>
      <c r="C149" s="253"/>
      <c r="D149" s="226" t="s">
        <v>154</v>
      </c>
      <c r="E149" s="254" t="s">
        <v>1</v>
      </c>
      <c r="F149" s="255" t="s">
        <v>532</v>
      </c>
      <c r="G149" s="253"/>
      <c r="H149" s="254" t="s">
        <v>1</v>
      </c>
      <c r="I149" s="256"/>
      <c r="J149" s="253"/>
      <c r="K149" s="253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154</v>
      </c>
      <c r="AU149" s="261" t="s">
        <v>82</v>
      </c>
      <c r="AV149" s="14" t="s">
        <v>82</v>
      </c>
      <c r="AW149" s="14" t="s">
        <v>31</v>
      </c>
      <c r="AX149" s="14" t="s">
        <v>74</v>
      </c>
      <c r="AY149" s="261" t="s">
        <v>134</v>
      </c>
    </row>
    <row r="150" s="12" customFormat="1">
      <c r="A150" s="12"/>
      <c r="B150" s="224"/>
      <c r="C150" s="225"/>
      <c r="D150" s="226" t="s">
        <v>154</v>
      </c>
      <c r="E150" s="227" t="s">
        <v>1</v>
      </c>
      <c r="F150" s="228" t="s">
        <v>533</v>
      </c>
      <c r="G150" s="225"/>
      <c r="H150" s="229">
        <v>-99.5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5" t="s">
        <v>154</v>
      </c>
      <c r="AU150" s="235" t="s">
        <v>82</v>
      </c>
      <c r="AV150" s="12" t="s">
        <v>84</v>
      </c>
      <c r="AW150" s="12" t="s">
        <v>31</v>
      </c>
      <c r="AX150" s="12" t="s">
        <v>74</v>
      </c>
      <c r="AY150" s="235" t="s">
        <v>134</v>
      </c>
    </row>
    <row r="151" s="13" customFormat="1">
      <c r="A151" s="13"/>
      <c r="B151" s="236"/>
      <c r="C151" s="237"/>
      <c r="D151" s="226" t="s">
        <v>154</v>
      </c>
      <c r="E151" s="238" t="s">
        <v>1</v>
      </c>
      <c r="F151" s="239" t="s">
        <v>156</v>
      </c>
      <c r="G151" s="237"/>
      <c r="H151" s="240">
        <v>129.477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154</v>
      </c>
      <c r="AU151" s="246" t="s">
        <v>82</v>
      </c>
      <c r="AV151" s="13" t="s">
        <v>139</v>
      </c>
      <c r="AW151" s="13" t="s">
        <v>31</v>
      </c>
      <c r="AX151" s="13" t="s">
        <v>82</v>
      </c>
      <c r="AY151" s="246" t="s">
        <v>134</v>
      </c>
    </row>
    <row r="152" s="2" customFormat="1" ht="16.5" customHeight="1">
      <c r="A152" s="39"/>
      <c r="B152" s="40"/>
      <c r="C152" s="211" t="s">
        <v>139</v>
      </c>
      <c r="D152" s="211" t="s">
        <v>135</v>
      </c>
      <c r="E152" s="212" t="s">
        <v>354</v>
      </c>
      <c r="F152" s="213" t="s">
        <v>355</v>
      </c>
      <c r="G152" s="214" t="s">
        <v>138</v>
      </c>
      <c r="H152" s="215">
        <v>153</v>
      </c>
      <c r="I152" s="216"/>
      <c r="J152" s="217">
        <f>ROUND(I152*H152,2)</f>
        <v>0</v>
      </c>
      <c r="K152" s="213" t="s">
        <v>1</v>
      </c>
      <c r="L152" s="45"/>
      <c r="M152" s="218" t="s">
        <v>1</v>
      </c>
      <c r="N152" s="219" t="s">
        <v>39</v>
      </c>
      <c r="O152" s="9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139</v>
      </c>
      <c r="AT152" s="222" t="s">
        <v>135</v>
      </c>
      <c r="AU152" s="222" t="s">
        <v>82</v>
      </c>
      <c r="AY152" s="18" t="s">
        <v>134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82</v>
      </c>
      <c r="BK152" s="223">
        <f>ROUND(I152*H152,2)</f>
        <v>0</v>
      </c>
      <c r="BL152" s="18" t="s">
        <v>139</v>
      </c>
      <c r="BM152" s="222" t="s">
        <v>149</v>
      </c>
    </row>
    <row r="153" s="14" customFormat="1">
      <c r="A153" s="14"/>
      <c r="B153" s="252"/>
      <c r="C153" s="253"/>
      <c r="D153" s="226" t="s">
        <v>154</v>
      </c>
      <c r="E153" s="254" t="s">
        <v>1</v>
      </c>
      <c r="F153" s="255" t="s">
        <v>529</v>
      </c>
      <c r="G153" s="253"/>
      <c r="H153" s="254" t="s">
        <v>1</v>
      </c>
      <c r="I153" s="256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154</v>
      </c>
      <c r="AU153" s="261" t="s">
        <v>82</v>
      </c>
      <c r="AV153" s="14" t="s">
        <v>82</v>
      </c>
      <c r="AW153" s="14" t="s">
        <v>31</v>
      </c>
      <c r="AX153" s="14" t="s">
        <v>74</v>
      </c>
      <c r="AY153" s="261" t="s">
        <v>134</v>
      </c>
    </row>
    <row r="154" s="12" customFormat="1">
      <c r="A154" s="12"/>
      <c r="B154" s="224"/>
      <c r="C154" s="225"/>
      <c r="D154" s="226" t="s">
        <v>154</v>
      </c>
      <c r="E154" s="227" t="s">
        <v>1</v>
      </c>
      <c r="F154" s="228" t="s">
        <v>530</v>
      </c>
      <c r="G154" s="225"/>
      <c r="H154" s="229">
        <v>153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5" t="s">
        <v>154</v>
      </c>
      <c r="AU154" s="235" t="s">
        <v>82</v>
      </c>
      <c r="AV154" s="12" t="s">
        <v>84</v>
      </c>
      <c r="AW154" s="12" t="s">
        <v>31</v>
      </c>
      <c r="AX154" s="12" t="s">
        <v>74</v>
      </c>
      <c r="AY154" s="235" t="s">
        <v>134</v>
      </c>
    </row>
    <row r="155" s="13" customFormat="1">
      <c r="A155" s="13"/>
      <c r="B155" s="236"/>
      <c r="C155" s="237"/>
      <c r="D155" s="226" t="s">
        <v>154</v>
      </c>
      <c r="E155" s="238" t="s">
        <v>1</v>
      </c>
      <c r="F155" s="239" t="s">
        <v>156</v>
      </c>
      <c r="G155" s="237"/>
      <c r="H155" s="240">
        <v>153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154</v>
      </c>
      <c r="AU155" s="246" t="s">
        <v>82</v>
      </c>
      <c r="AV155" s="13" t="s">
        <v>139</v>
      </c>
      <c r="AW155" s="13" t="s">
        <v>31</v>
      </c>
      <c r="AX155" s="13" t="s">
        <v>82</v>
      </c>
      <c r="AY155" s="246" t="s">
        <v>134</v>
      </c>
    </row>
    <row r="156" s="2" customFormat="1" ht="16.5" customHeight="1">
      <c r="A156" s="39"/>
      <c r="B156" s="40"/>
      <c r="C156" s="211" t="s">
        <v>150</v>
      </c>
      <c r="D156" s="211" t="s">
        <v>135</v>
      </c>
      <c r="E156" s="212" t="s">
        <v>363</v>
      </c>
      <c r="F156" s="213" t="s">
        <v>364</v>
      </c>
      <c r="G156" s="214" t="s">
        <v>138</v>
      </c>
      <c r="H156" s="215">
        <v>37.302</v>
      </c>
      <c r="I156" s="216"/>
      <c r="J156" s="217">
        <f>ROUND(I156*H156,2)</f>
        <v>0</v>
      </c>
      <c r="K156" s="213" t="s">
        <v>1</v>
      </c>
      <c r="L156" s="45"/>
      <c r="M156" s="218" t="s">
        <v>1</v>
      </c>
      <c r="N156" s="219" t="s">
        <v>39</v>
      </c>
      <c r="O156" s="9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139</v>
      </c>
      <c r="AT156" s="222" t="s">
        <v>135</v>
      </c>
      <c r="AU156" s="222" t="s">
        <v>82</v>
      </c>
      <c r="AY156" s="18" t="s">
        <v>134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82</v>
      </c>
      <c r="BK156" s="223">
        <f>ROUND(I156*H156,2)</f>
        <v>0</v>
      </c>
      <c r="BL156" s="18" t="s">
        <v>139</v>
      </c>
      <c r="BM156" s="222" t="s">
        <v>153</v>
      </c>
    </row>
    <row r="157" s="14" customFormat="1">
      <c r="A157" s="14"/>
      <c r="B157" s="252"/>
      <c r="C157" s="253"/>
      <c r="D157" s="226" t="s">
        <v>154</v>
      </c>
      <c r="E157" s="254" t="s">
        <v>1</v>
      </c>
      <c r="F157" s="255" t="s">
        <v>539</v>
      </c>
      <c r="G157" s="253"/>
      <c r="H157" s="254" t="s">
        <v>1</v>
      </c>
      <c r="I157" s="256"/>
      <c r="J157" s="253"/>
      <c r="K157" s="253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154</v>
      </c>
      <c r="AU157" s="261" t="s">
        <v>82</v>
      </c>
      <c r="AV157" s="14" t="s">
        <v>82</v>
      </c>
      <c r="AW157" s="14" t="s">
        <v>31</v>
      </c>
      <c r="AX157" s="14" t="s">
        <v>74</v>
      </c>
      <c r="AY157" s="261" t="s">
        <v>134</v>
      </c>
    </row>
    <row r="158" s="14" customFormat="1">
      <c r="A158" s="14"/>
      <c r="B158" s="252"/>
      <c r="C158" s="253"/>
      <c r="D158" s="226" t="s">
        <v>154</v>
      </c>
      <c r="E158" s="254" t="s">
        <v>1</v>
      </c>
      <c r="F158" s="255" t="s">
        <v>350</v>
      </c>
      <c r="G158" s="253"/>
      <c r="H158" s="254" t="s">
        <v>1</v>
      </c>
      <c r="I158" s="256"/>
      <c r="J158" s="253"/>
      <c r="K158" s="253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154</v>
      </c>
      <c r="AU158" s="261" t="s">
        <v>82</v>
      </c>
      <c r="AV158" s="14" t="s">
        <v>82</v>
      </c>
      <c r="AW158" s="14" t="s">
        <v>31</v>
      </c>
      <c r="AX158" s="14" t="s">
        <v>74</v>
      </c>
      <c r="AY158" s="261" t="s">
        <v>134</v>
      </c>
    </row>
    <row r="159" s="12" customFormat="1">
      <c r="A159" s="12"/>
      <c r="B159" s="224"/>
      <c r="C159" s="225"/>
      <c r="D159" s="226" t="s">
        <v>154</v>
      </c>
      <c r="E159" s="227" t="s">
        <v>1</v>
      </c>
      <c r="F159" s="228" t="s">
        <v>528</v>
      </c>
      <c r="G159" s="225"/>
      <c r="H159" s="229">
        <v>37.302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5" t="s">
        <v>154</v>
      </c>
      <c r="AU159" s="235" t="s">
        <v>82</v>
      </c>
      <c r="AV159" s="12" t="s">
        <v>84</v>
      </c>
      <c r="AW159" s="12" t="s">
        <v>31</v>
      </c>
      <c r="AX159" s="12" t="s">
        <v>74</v>
      </c>
      <c r="AY159" s="235" t="s">
        <v>134</v>
      </c>
    </row>
    <row r="160" s="13" customFormat="1">
      <c r="A160" s="13"/>
      <c r="B160" s="236"/>
      <c r="C160" s="237"/>
      <c r="D160" s="226" t="s">
        <v>154</v>
      </c>
      <c r="E160" s="238" t="s">
        <v>1</v>
      </c>
      <c r="F160" s="239" t="s">
        <v>156</v>
      </c>
      <c r="G160" s="237"/>
      <c r="H160" s="240">
        <v>37.302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154</v>
      </c>
      <c r="AU160" s="246" t="s">
        <v>82</v>
      </c>
      <c r="AV160" s="13" t="s">
        <v>139</v>
      </c>
      <c r="AW160" s="13" t="s">
        <v>31</v>
      </c>
      <c r="AX160" s="13" t="s">
        <v>82</v>
      </c>
      <c r="AY160" s="246" t="s">
        <v>134</v>
      </c>
    </row>
    <row r="161" s="2" customFormat="1" ht="16.5" customHeight="1">
      <c r="A161" s="39"/>
      <c r="B161" s="40"/>
      <c r="C161" s="211" t="s">
        <v>146</v>
      </c>
      <c r="D161" s="211" t="s">
        <v>135</v>
      </c>
      <c r="E161" s="212" t="s">
        <v>368</v>
      </c>
      <c r="F161" s="213" t="s">
        <v>369</v>
      </c>
      <c r="G161" s="214" t="s">
        <v>138</v>
      </c>
      <c r="H161" s="215">
        <v>37.302</v>
      </c>
      <c r="I161" s="216"/>
      <c r="J161" s="217">
        <f>ROUND(I161*H161,2)</f>
        <v>0</v>
      </c>
      <c r="K161" s="213" t="s">
        <v>1</v>
      </c>
      <c r="L161" s="45"/>
      <c r="M161" s="218" t="s">
        <v>1</v>
      </c>
      <c r="N161" s="219" t="s">
        <v>39</v>
      </c>
      <c r="O161" s="9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139</v>
      </c>
      <c r="AT161" s="222" t="s">
        <v>135</v>
      </c>
      <c r="AU161" s="222" t="s">
        <v>82</v>
      </c>
      <c r="AY161" s="18" t="s">
        <v>134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82</v>
      </c>
      <c r="BK161" s="223">
        <f>ROUND(I161*H161,2)</f>
        <v>0</v>
      </c>
      <c r="BL161" s="18" t="s">
        <v>139</v>
      </c>
      <c r="BM161" s="222" t="s">
        <v>8</v>
      </c>
    </row>
    <row r="162" s="14" customFormat="1">
      <c r="A162" s="14"/>
      <c r="B162" s="252"/>
      <c r="C162" s="253"/>
      <c r="D162" s="226" t="s">
        <v>154</v>
      </c>
      <c r="E162" s="254" t="s">
        <v>1</v>
      </c>
      <c r="F162" s="255" t="s">
        <v>539</v>
      </c>
      <c r="G162" s="253"/>
      <c r="H162" s="254" t="s">
        <v>1</v>
      </c>
      <c r="I162" s="256"/>
      <c r="J162" s="253"/>
      <c r="K162" s="253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154</v>
      </c>
      <c r="AU162" s="261" t="s">
        <v>82</v>
      </c>
      <c r="AV162" s="14" t="s">
        <v>82</v>
      </c>
      <c r="AW162" s="14" t="s">
        <v>31</v>
      </c>
      <c r="AX162" s="14" t="s">
        <v>74</v>
      </c>
      <c r="AY162" s="261" t="s">
        <v>134</v>
      </c>
    </row>
    <row r="163" s="14" customFormat="1">
      <c r="A163" s="14"/>
      <c r="B163" s="252"/>
      <c r="C163" s="253"/>
      <c r="D163" s="226" t="s">
        <v>154</v>
      </c>
      <c r="E163" s="254" t="s">
        <v>1</v>
      </c>
      <c r="F163" s="255" t="s">
        <v>350</v>
      </c>
      <c r="G163" s="253"/>
      <c r="H163" s="254" t="s">
        <v>1</v>
      </c>
      <c r="I163" s="256"/>
      <c r="J163" s="253"/>
      <c r="K163" s="253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154</v>
      </c>
      <c r="AU163" s="261" t="s">
        <v>82</v>
      </c>
      <c r="AV163" s="14" t="s">
        <v>82</v>
      </c>
      <c r="AW163" s="14" t="s">
        <v>31</v>
      </c>
      <c r="AX163" s="14" t="s">
        <v>74</v>
      </c>
      <c r="AY163" s="261" t="s">
        <v>134</v>
      </c>
    </row>
    <row r="164" s="12" customFormat="1">
      <c r="A164" s="12"/>
      <c r="B164" s="224"/>
      <c r="C164" s="225"/>
      <c r="D164" s="226" t="s">
        <v>154</v>
      </c>
      <c r="E164" s="227" t="s">
        <v>1</v>
      </c>
      <c r="F164" s="228" t="s">
        <v>528</v>
      </c>
      <c r="G164" s="225"/>
      <c r="H164" s="229">
        <v>37.302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5" t="s">
        <v>154</v>
      </c>
      <c r="AU164" s="235" t="s">
        <v>82</v>
      </c>
      <c r="AV164" s="12" t="s">
        <v>84</v>
      </c>
      <c r="AW164" s="12" t="s">
        <v>31</v>
      </c>
      <c r="AX164" s="12" t="s">
        <v>74</v>
      </c>
      <c r="AY164" s="235" t="s">
        <v>134</v>
      </c>
    </row>
    <row r="165" s="13" customFormat="1">
      <c r="A165" s="13"/>
      <c r="B165" s="236"/>
      <c r="C165" s="237"/>
      <c r="D165" s="226" t="s">
        <v>154</v>
      </c>
      <c r="E165" s="238" t="s">
        <v>1</v>
      </c>
      <c r="F165" s="239" t="s">
        <v>156</v>
      </c>
      <c r="G165" s="237"/>
      <c r="H165" s="240">
        <v>37.302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154</v>
      </c>
      <c r="AU165" s="246" t="s">
        <v>82</v>
      </c>
      <c r="AV165" s="13" t="s">
        <v>139</v>
      </c>
      <c r="AW165" s="13" t="s">
        <v>31</v>
      </c>
      <c r="AX165" s="13" t="s">
        <v>82</v>
      </c>
      <c r="AY165" s="246" t="s">
        <v>134</v>
      </c>
    </row>
    <row r="166" s="2" customFormat="1" ht="16.5" customHeight="1">
      <c r="A166" s="39"/>
      <c r="B166" s="40"/>
      <c r="C166" s="211" t="s">
        <v>160</v>
      </c>
      <c r="D166" s="211" t="s">
        <v>135</v>
      </c>
      <c r="E166" s="212" t="s">
        <v>372</v>
      </c>
      <c r="F166" s="213" t="s">
        <v>373</v>
      </c>
      <c r="G166" s="214" t="s">
        <v>138</v>
      </c>
      <c r="H166" s="215">
        <v>37.302</v>
      </c>
      <c r="I166" s="216"/>
      <c r="J166" s="217">
        <f>ROUND(I166*H166,2)</f>
        <v>0</v>
      </c>
      <c r="K166" s="213" t="s">
        <v>1</v>
      </c>
      <c r="L166" s="45"/>
      <c r="M166" s="218" t="s">
        <v>1</v>
      </c>
      <c r="N166" s="219" t="s">
        <v>39</v>
      </c>
      <c r="O166" s="9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2" t="s">
        <v>139</v>
      </c>
      <c r="AT166" s="222" t="s">
        <v>135</v>
      </c>
      <c r="AU166" s="222" t="s">
        <v>82</v>
      </c>
      <c r="AY166" s="18" t="s">
        <v>134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82</v>
      </c>
      <c r="BK166" s="223">
        <f>ROUND(I166*H166,2)</f>
        <v>0</v>
      </c>
      <c r="BL166" s="18" t="s">
        <v>139</v>
      </c>
      <c r="BM166" s="222" t="s">
        <v>163</v>
      </c>
    </row>
    <row r="167" s="14" customFormat="1">
      <c r="A167" s="14"/>
      <c r="B167" s="252"/>
      <c r="C167" s="253"/>
      <c r="D167" s="226" t="s">
        <v>154</v>
      </c>
      <c r="E167" s="254" t="s">
        <v>1</v>
      </c>
      <c r="F167" s="255" t="s">
        <v>539</v>
      </c>
      <c r="G167" s="253"/>
      <c r="H167" s="254" t="s">
        <v>1</v>
      </c>
      <c r="I167" s="256"/>
      <c r="J167" s="253"/>
      <c r="K167" s="253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154</v>
      </c>
      <c r="AU167" s="261" t="s">
        <v>82</v>
      </c>
      <c r="AV167" s="14" t="s">
        <v>82</v>
      </c>
      <c r="AW167" s="14" t="s">
        <v>31</v>
      </c>
      <c r="AX167" s="14" t="s">
        <v>74</v>
      </c>
      <c r="AY167" s="261" t="s">
        <v>134</v>
      </c>
    </row>
    <row r="168" s="14" customFormat="1">
      <c r="A168" s="14"/>
      <c r="B168" s="252"/>
      <c r="C168" s="253"/>
      <c r="D168" s="226" t="s">
        <v>154</v>
      </c>
      <c r="E168" s="254" t="s">
        <v>1</v>
      </c>
      <c r="F168" s="255" t="s">
        <v>350</v>
      </c>
      <c r="G168" s="253"/>
      <c r="H168" s="254" t="s">
        <v>1</v>
      </c>
      <c r="I168" s="256"/>
      <c r="J168" s="253"/>
      <c r="K168" s="253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154</v>
      </c>
      <c r="AU168" s="261" t="s">
        <v>82</v>
      </c>
      <c r="AV168" s="14" t="s">
        <v>82</v>
      </c>
      <c r="AW168" s="14" t="s">
        <v>31</v>
      </c>
      <c r="AX168" s="14" t="s">
        <v>74</v>
      </c>
      <c r="AY168" s="261" t="s">
        <v>134</v>
      </c>
    </row>
    <row r="169" s="12" customFormat="1">
      <c r="A169" s="12"/>
      <c r="B169" s="224"/>
      <c r="C169" s="225"/>
      <c r="D169" s="226" t="s">
        <v>154</v>
      </c>
      <c r="E169" s="227" t="s">
        <v>1</v>
      </c>
      <c r="F169" s="228" t="s">
        <v>528</v>
      </c>
      <c r="G169" s="225"/>
      <c r="H169" s="229">
        <v>37.302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5" t="s">
        <v>154</v>
      </c>
      <c r="AU169" s="235" t="s">
        <v>82</v>
      </c>
      <c r="AV169" s="12" t="s">
        <v>84</v>
      </c>
      <c r="AW169" s="12" t="s">
        <v>31</v>
      </c>
      <c r="AX169" s="12" t="s">
        <v>74</v>
      </c>
      <c r="AY169" s="235" t="s">
        <v>134</v>
      </c>
    </row>
    <row r="170" s="13" customFormat="1">
      <c r="A170" s="13"/>
      <c r="B170" s="236"/>
      <c r="C170" s="237"/>
      <c r="D170" s="226" t="s">
        <v>154</v>
      </c>
      <c r="E170" s="238" t="s">
        <v>1</v>
      </c>
      <c r="F170" s="239" t="s">
        <v>156</v>
      </c>
      <c r="G170" s="237"/>
      <c r="H170" s="240">
        <v>37.302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154</v>
      </c>
      <c r="AU170" s="246" t="s">
        <v>82</v>
      </c>
      <c r="AV170" s="13" t="s">
        <v>139</v>
      </c>
      <c r="AW170" s="13" t="s">
        <v>31</v>
      </c>
      <c r="AX170" s="13" t="s">
        <v>82</v>
      </c>
      <c r="AY170" s="246" t="s">
        <v>134</v>
      </c>
    </row>
    <row r="171" s="2" customFormat="1" ht="16.5" customHeight="1">
      <c r="A171" s="39"/>
      <c r="B171" s="40"/>
      <c r="C171" s="211" t="s">
        <v>149</v>
      </c>
      <c r="D171" s="211" t="s">
        <v>135</v>
      </c>
      <c r="E171" s="212" t="s">
        <v>375</v>
      </c>
      <c r="F171" s="213" t="s">
        <v>376</v>
      </c>
      <c r="G171" s="214" t="s">
        <v>138</v>
      </c>
      <c r="H171" s="215">
        <v>37.302</v>
      </c>
      <c r="I171" s="216"/>
      <c r="J171" s="217">
        <f>ROUND(I171*H171,2)</f>
        <v>0</v>
      </c>
      <c r="K171" s="213" t="s">
        <v>1</v>
      </c>
      <c r="L171" s="45"/>
      <c r="M171" s="218" t="s">
        <v>1</v>
      </c>
      <c r="N171" s="219" t="s">
        <v>39</v>
      </c>
      <c r="O171" s="92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2" t="s">
        <v>139</v>
      </c>
      <c r="AT171" s="222" t="s">
        <v>135</v>
      </c>
      <c r="AU171" s="222" t="s">
        <v>82</v>
      </c>
      <c r="AY171" s="18" t="s">
        <v>134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8" t="s">
        <v>82</v>
      </c>
      <c r="BK171" s="223">
        <f>ROUND(I171*H171,2)</f>
        <v>0</v>
      </c>
      <c r="BL171" s="18" t="s">
        <v>139</v>
      </c>
      <c r="BM171" s="222" t="s">
        <v>168</v>
      </c>
    </row>
    <row r="172" s="14" customFormat="1">
      <c r="A172" s="14"/>
      <c r="B172" s="252"/>
      <c r="C172" s="253"/>
      <c r="D172" s="226" t="s">
        <v>154</v>
      </c>
      <c r="E172" s="254" t="s">
        <v>1</v>
      </c>
      <c r="F172" s="255" t="s">
        <v>539</v>
      </c>
      <c r="G172" s="253"/>
      <c r="H172" s="254" t="s">
        <v>1</v>
      </c>
      <c r="I172" s="256"/>
      <c r="J172" s="253"/>
      <c r="K172" s="253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154</v>
      </c>
      <c r="AU172" s="261" t="s">
        <v>82</v>
      </c>
      <c r="AV172" s="14" t="s">
        <v>82</v>
      </c>
      <c r="AW172" s="14" t="s">
        <v>31</v>
      </c>
      <c r="AX172" s="14" t="s">
        <v>74</v>
      </c>
      <c r="AY172" s="261" t="s">
        <v>134</v>
      </c>
    </row>
    <row r="173" s="14" customFormat="1">
      <c r="A173" s="14"/>
      <c r="B173" s="252"/>
      <c r="C173" s="253"/>
      <c r="D173" s="226" t="s">
        <v>154</v>
      </c>
      <c r="E173" s="254" t="s">
        <v>1</v>
      </c>
      <c r="F173" s="255" t="s">
        <v>350</v>
      </c>
      <c r="G173" s="253"/>
      <c r="H173" s="254" t="s">
        <v>1</v>
      </c>
      <c r="I173" s="256"/>
      <c r="J173" s="253"/>
      <c r="K173" s="253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154</v>
      </c>
      <c r="AU173" s="261" t="s">
        <v>82</v>
      </c>
      <c r="AV173" s="14" t="s">
        <v>82</v>
      </c>
      <c r="AW173" s="14" t="s">
        <v>31</v>
      </c>
      <c r="AX173" s="14" t="s">
        <v>74</v>
      </c>
      <c r="AY173" s="261" t="s">
        <v>134</v>
      </c>
    </row>
    <row r="174" s="12" customFormat="1">
      <c r="A174" s="12"/>
      <c r="B174" s="224"/>
      <c r="C174" s="225"/>
      <c r="D174" s="226" t="s">
        <v>154</v>
      </c>
      <c r="E174" s="227" t="s">
        <v>1</v>
      </c>
      <c r="F174" s="228" t="s">
        <v>528</v>
      </c>
      <c r="G174" s="225"/>
      <c r="H174" s="229">
        <v>37.302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5" t="s">
        <v>154</v>
      </c>
      <c r="AU174" s="235" t="s">
        <v>82</v>
      </c>
      <c r="AV174" s="12" t="s">
        <v>84</v>
      </c>
      <c r="AW174" s="12" t="s">
        <v>31</v>
      </c>
      <c r="AX174" s="12" t="s">
        <v>74</v>
      </c>
      <c r="AY174" s="235" t="s">
        <v>134</v>
      </c>
    </row>
    <row r="175" s="13" customFormat="1">
      <c r="A175" s="13"/>
      <c r="B175" s="236"/>
      <c r="C175" s="237"/>
      <c r="D175" s="226" t="s">
        <v>154</v>
      </c>
      <c r="E175" s="238" t="s">
        <v>1</v>
      </c>
      <c r="F175" s="239" t="s">
        <v>156</v>
      </c>
      <c r="G175" s="237"/>
      <c r="H175" s="240">
        <v>37.302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154</v>
      </c>
      <c r="AU175" s="246" t="s">
        <v>82</v>
      </c>
      <c r="AV175" s="13" t="s">
        <v>139</v>
      </c>
      <c r="AW175" s="13" t="s">
        <v>31</v>
      </c>
      <c r="AX175" s="13" t="s">
        <v>82</v>
      </c>
      <c r="AY175" s="246" t="s">
        <v>134</v>
      </c>
    </row>
    <row r="176" s="2" customFormat="1" ht="16.5" customHeight="1">
      <c r="A176" s="39"/>
      <c r="B176" s="40"/>
      <c r="C176" s="211" t="s">
        <v>173</v>
      </c>
      <c r="D176" s="211" t="s">
        <v>135</v>
      </c>
      <c r="E176" s="212" t="s">
        <v>391</v>
      </c>
      <c r="F176" s="213" t="s">
        <v>392</v>
      </c>
      <c r="G176" s="214" t="s">
        <v>138</v>
      </c>
      <c r="H176" s="215">
        <v>153</v>
      </c>
      <c r="I176" s="216"/>
      <c r="J176" s="217">
        <f>ROUND(I176*H176,2)</f>
        <v>0</v>
      </c>
      <c r="K176" s="213" t="s">
        <v>1</v>
      </c>
      <c r="L176" s="45"/>
      <c r="M176" s="218" t="s">
        <v>1</v>
      </c>
      <c r="N176" s="219" t="s">
        <v>39</v>
      </c>
      <c r="O176" s="9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2" t="s">
        <v>139</v>
      </c>
      <c r="AT176" s="222" t="s">
        <v>135</v>
      </c>
      <c r="AU176" s="222" t="s">
        <v>82</v>
      </c>
      <c r="AY176" s="18" t="s">
        <v>134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8" t="s">
        <v>82</v>
      </c>
      <c r="BK176" s="223">
        <f>ROUND(I176*H176,2)</f>
        <v>0</v>
      </c>
      <c r="BL176" s="18" t="s">
        <v>139</v>
      </c>
      <c r="BM176" s="222" t="s">
        <v>176</v>
      </c>
    </row>
    <row r="177" s="14" customFormat="1">
      <c r="A177" s="14"/>
      <c r="B177" s="252"/>
      <c r="C177" s="253"/>
      <c r="D177" s="226" t="s">
        <v>154</v>
      </c>
      <c r="E177" s="254" t="s">
        <v>1</v>
      </c>
      <c r="F177" s="255" t="s">
        <v>357</v>
      </c>
      <c r="G177" s="253"/>
      <c r="H177" s="254" t="s">
        <v>1</v>
      </c>
      <c r="I177" s="256"/>
      <c r="J177" s="253"/>
      <c r="K177" s="253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154</v>
      </c>
      <c r="AU177" s="261" t="s">
        <v>82</v>
      </c>
      <c r="AV177" s="14" t="s">
        <v>82</v>
      </c>
      <c r="AW177" s="14" t="s">
        <v>31</v>
      </c>
      <c r="AX177" s="14" t="s">
        <v>74</v>
      </c>
      <c r="AY177" s="261" t="s">
        <v>134</v>
      </c>
    </row>
    <row r="178" s="14" customFormat="1">
      <c r="A178" s="14"/>
      <c r="B178" s="252"/>
      <c r="C178" s="253"/>
      <c r="D178" s="226" t="s">
        <v>154</v>
      </c>
      <c r="E178" s="254" t="s">
        <v>1</v>
      </c>
      <c r="F178" s="255" t="s">
        <v>394</v>
      </c>
      <c r="G178" s="253"/>
      <c r="H178" s="254" t="s">
        <v>1</v>
      </c>
      <c r="I178" s="256"/>
      <c r="J178" s="253"/>
      <c r="K178" s="253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154</v>
      </c>
      <c r="AU178" s="261" t="s">
        <v>82</v>
      </c>
      <c r="AV178" s="14" t="s">
        <v>82</v>
      </c>
      <c r="AW178" s="14" t="s">
        <v>31</v>
      </c>
      <c r="AX178" s="14" t="s">
        <v>74</v>
      </c>
      <c r="AY178" s="261" t="s">
        <v>134</v>
      </c>
    </row>
    <row r="179" s="12" customFormat="1">
      <c r="A179" s="12"/>
      <c r="B179" s="224"/>
      <c r="C179" s="225"/>
      <c r="D179" s="226" t="s">
        <v>154</v>
      </c>
      <c r="E179" s="227" t="s">
        <v>1</v>
      </c>
      <c r="F179" s="228" t="s">
        <v>530</v>
      </c>
      <c r="G179" s="225"/>
      <c r="H179" s="229">
        <v>153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5" t="s">
        <v>154</v>
      </c>
      <c r="AU179" s="235" t="s">
        <v>82</v>
      </c>
      <c r="AV179" s="12" t="s">
        <v>84</v>
      </c>
      <c r="AW179" s="12" t="s">
        <v>31</v>
      </c>
      <c r="AX179" s="12" t="s">
        <v>74</v>
      </c>
      <c r="AY179" s="235" t="s">
        <v>134</v>
      </c>
    </row>
    <row r="180" s="13" customFormat="1">
      <c r="A180" s="13"/>
      <c r="B180" s="236"/>
      <c r="C180" s="237"/>
      <c r="D180" s="226" t="s">
        <v>154</v>
      </c>
      <c r="E180" s="238" t="s">
        <v>1</v>
      </c>
      <c r="F180" s="239" t="s">
        <v>156</v>
      </c>
      <c r="G180" s="237"/>
      <c r="H180" s="240">
        <v>153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154</v>
      </c>
      <c r="AU180" s="246" t="s">
        <v>82</v>
      </c>
      <c r="AV180" s="13" t="s">
        <v>139</v>
      </c>
      <c r="AW180" s="13" t="s">
        <v>31</v>
      </c>
      <c r="AX180" s="13" t="s">
        <v>82</v>
      </c>
      <c r="AY180" s="246" t="s">
        <v>134</v>
      </c>
    </row>
    <row r="181" s="2" customFormat="1" ht="16.5" customHeight="1">
      <c r="A181" s="39"/>
      <c r="B181" s="40"/>
      <c r="C181" s="211" t="s">
        <v>153</v>
      </c>
      <c r="D181" s="211" t="s">
        <v>135</v>
      </c>
      <c r="E181" s="212" t="s">
        <v>398</v>
      </c>
      <c r="F181" s="213" t="s">
        <v>399</v>
      </c>
      <c r="G181" s="214" t="s">
        <v>318</v>
      </c>
      <c r="H181" s="215">
        <v>15</v>
      </c>
      <c r="I181" s="216"/>
      <c r="J181" s="217">
        <f>ROUND(I181*H181,2)</f>
        <v>0</v>
      </c>
      <c r="K181" s="213" t="s">
        <v>1</v>
      </c>
      <c r="L181" s="45"/>
      <c r="M181" s="218" t="s">
        <v>1</v>
      </c>
      <c r="N181" s="219" t="s">
        <v>39</v>
      </c>
      <c r="O181" s="92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2" t="s">
        <v>139</v>
      </c>
      <c r="AT181" s="222" t="s">
        <v>135</v>
      </c>
      <c r="AU181" s="222" t="s">
        <v>82</v>
      </c>
      <c r="AY181" s="18" t="s">
        <v>134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8" t="s">
        <v>82</v>
      </c>
      <c r="BK181" s="223">
        <f>ROUND(I181*H181,2)</f>
        <v>0</v>
      </c>
      <c r="BL181" s="18" t="s">
        <v>139</v>
      </c>
      <c r="BM181" s="222" t="s">
        <v>180</v>
      </c>
    </row>
    <row r="182" s="2" customFormat="1" ht="16.5" customHeight="1">
      <c r="A182" s="39"/>
      <c r="B182" s="40"/>
      <c r="C182" s="211" t="s">
        <v>182</v>
      </c>
      <c r="D182" s="211" t="s">
        <v>135</v>
      </c>
      <c r="E182" s="212" t="s">
        <v>541</v>
      </c>
      <c r="F182" s="213" t="s">
        <v>381</v>
      </c>
      <c r="G182" s="214" t="s">
        <v>138</v>
      </c>
      <c r="H182" s="215">
        <v>54.872</v>
      </c>
      <c r="I182" s="216"/>
      <c r="J182" s="217">
        <f>ROUND(I182*H182,2)</f>
        <v>0</v>
      </c>
      <c r="K182" s="213" t="s">
        <v>1</v>
      </c>
      <c r="L182" s="45"/>
      <c r="M182" s="218" t="s">
        <v>1</v>
      </c>
      <c r="N182" s="219" t="s">
        <v>39</v>
      </c>
      <c r="O182" s="92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2" t="s">
        <v>139</v>
      </c>
      <c r="AT182" s="222" t="s">
        <v>135</v>
      </c>
      <c r="AU182" s="222" t="s">
        <v>82</v>
      </c>
      <c r="AY182" s="18" t="s">
        <v>134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8" t="s">
        <v>82</v>
      </c>
      <c r="BK182" s="223">
        <f>ROUND(I182*H182,2)</f>
        <v>0</v>
      </c>
      <c r="BL182" s="18" t="s">
        <v>139</v>
      </c>
      <c r="BM182" s="222" t="s">
        <v>185</v>
      </c>
    </row>
    <row r="183" s="14" customFormat="1">
      <c r="A183" s="14"/>
      <c r="B183" s="252"/>
      <c r="C183" s="253"/>
      <c r="D183" s="226" t="s">
        <v>154</v>
      </c>
      <c r="E183" s="254" t="s">
        <v>1</v>
      </c>
      <c r="F183" s="255" t="s">
        <v>537</v>
      </c>
      <c r="G183" s="253"/>
      <c r="H183" s="254" t="s">
        <v>1</v>
      </c>
      <c r="I183" s="256"/>
      <c r="J183" s="253"/>
      <c r="K183" s="253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154</v>
      </c>
      <c r="AU183" s="261" t="s">
        <v>82</v>
      </c>
      <c r="AV183" s="14" t="s">
        <v>82</v>
      </c>
      <c r="AW183" s="14" t="s">
        <v>31</v>
      </c>
      <c r="AX183" s="14" t="s">
        <v>74</v>
      </c>
      <c r="AY183" s="261" t="s">
        <v>134</v>
      </c>
    </row>
    <row r="184" s="14" customFormat="1">
      <c r="A184" s="14"/>
      <c r="B184" s="252"/>
      <c r="C184" s="253"/>
      <c r="D184" s="226" t="s">
        <v>154</v>
      </c>
      <c r="E184" s="254" t="s">
        <v>1</v>
      </c>
      <c r="F184" s="255" t="s">
        <v>538</v>
      </c>
      <c r="G184" s="253"/>
      <c r="H184" s="254" t="s">
        <v>1</v>
      </c>
      <c r="I184" s="256"/>
      <c r="J184" s="253"/>
      <c r="K184" s="253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154</v>
      </c>
      <c r="AU184" s="261" t="s">
        <v>82</v>
      </c>
      <c r="AV184" s="14" t="s">
        <v>82</v>
      </c>
      <c r="AW184" s="14" t="s">
        <v>31</v>
      </c>
      <c r="AX184" s="14" t="s">
        <v>74</v>
      </c>
      <c r="AY184" s="261" t="s">
        <v>134</v>
      </c>
    </row>
    <row r="185" s="12" customFormat="1">
      <c r="A185" s="12"/>
      <c r="B185" s="224"/>
      <c r="C185" s="225"/>
      <c r="D185" s="226" t="s">
        <v>154</v>
      </c>
      <c r="E185" s="227" t="s">
        <v>1</v>
      </c>
      <c r="F185" s="228" t="s">
        <v>526</v>
      </c>
      <c r="G185" s="225"/>
      <c r="H185" s="229">
        <v>336.47199999999998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5" t="s">
        <v>154</v>
      </c>
      <c r="AU185" s="235" t="s">
        <v>82</v>
      </c>
      <c r="AV185" s="12" t="s">
        <v>84</v>
      </c>
      <c r="AW185" s="12" t="s">
        <v>31</v>
      </c>
      <c r="AX185" s="12" t="s">
        <v>74</v>
      </c>
      <c r="AY185" s="235" t="s">
        <v>134</v>
      </c>
    </row>
    <row r="186" s="15" customFormat="1">
      <c r="A186" s="15"/>
      <c r="B186" s="262"/>
      <c r="C186" s="263"/>
      <c r="D186" s="226" t="s">
        <v>154</v>
      </c>
      <c r="E186" s="264" t="s">
        <v>1</v>
      </c>
      <c r="F186" s="265" t="s">
        <v>348</v>
      </c>
      <c r="G186" s="263"/>
      <c r="H186" s="266">
        <v>336.47199999999998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2" t="s">
        <v>154</v>
      </c>
      <c r="AU186" s="272" t="s">
        <v>82</v>
      </c>
      <c r="AV186" s="15" t="s">
        <v>142</v>
      </c>
      <c r="AW186" s="15" t="s">
        <v>31</v>
      </c>
      <c r="AX186" s="15" t="s">
        <v>74</v>
      </c>
      <c r="AY186" s="272" t="s">
        <v>134</v>
      </c>
    </row>
    <row r="187" s="14" customFormat="1">
      <c r="A187" s="14"/>
      <c r="B187" s="252"/>
      <c r="C187" s="253"/>
      <c r="D187" s="226" t="s">
        <v>154</v>
      </c>
      <c r="E187" s="254" t="s">
        <v>1</v>
      </c>
      <c r="F187" s="255" t="s">
        <v>286</v>
      </c>
      <c r="G187" s="253"/>
      <c r="H187" s="254" t="s">
        <v>1</v>
      </c>
      <c r="I187" s="256"/>
      <c r="J187" s="253"/>
      <c r="K187" s="253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154</v>
      </c>
      <c r="AU187" s="261" t="s">
        <v>82</v>
      </c>
      <c r="AV187" s="14" t="s">
        <v>82</v>
      </c>
      <c r="AW187" s="14" t="s">
        <v>31</v>
      </c>
      <c r="AX187" s="14" t="s">
        <v>74</v>
      </c>
      <c r="AY187" s="261" t="s">
        <v>134</v>
      </c>
    </row>
    <row r="188" s="12" customFormat="1">
      <c r="A188" s="12"/>
      <c r="B188" s="224"/>
      <c r="C188" s="225"/>
      <c r="D188" s="226" t="s">
        <v>154</v>
      </c>
      <c r="E188" s="227" t="s">
        <v>1</v>
      </c>
      <c r="F188" s="228" t="s">
        <v>531</v>
      </c>
      <c r="G188" s="225"/>
      <c r="H188" s="229">
        <v>-182.09999999999999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5" t="s">
        <v>154</v>
      </c>
      <c r="AU188" s="235" t="s">
        <v>82</v>
      </c>
      <c r="AV188" s="12" t="s">
        <v>84</v>
      </c>
      <c r="AW188" s="12" t="s">
        <v>31</v>
      </c>
      <c r="AX188" s="12" t="s">
        <v>74</v>
      </c>
      <c r="AY188" s="235" t="s">
        <v>134</v>
      </c>
    </row>
    <row r="189" s="14" customFormat="1">
      <c r="A189" s="14"/>
      <c r="B189" s="252"/>
      <c r="C189" s="253"/>
      <c r="D189" s="226" t="s">
        <v>154</v>
      </c>
      <c r="E189" s="254" t="s">
        <v>1</v>
      </c>
      <c r="F189" s="255" t="s">
        <v>532</v>
      </c>
      <c r="G189" s="253"/>
      <c r="H189" s="254" t="s">
        <v>1</v>
      </c>
      <c r="I189" s="256"/>
      <c r="J189" s="253"/>
      <c r="K189" s="253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154</v>
      </c>
      <c r="AU189" s="261" t="s">
        <v>82</v>
      </c>
      <c r="AV189" s="14" t="s">
        <v>82</v>
      </c>
      <c r="AW189" s="14" t="s">
        <v>31</v>
      </c>
      <c r="AX189" s="14" t="s">
        <v>74</v>
      </c>
      <c r="AY189" s="261" t="s">
        <v>134</v>
      </c>
    </row>
    <row r="190" s="12" customFormat="1">
      <c r="A190" s="12"/>
      <c r="B190" s="224"/>
      <c r="C190" s="225"/>
      <c r="D190" s="226" t="s">
        <v>154</v>
      </c>
      <c r="E190" s="227" t="s">
        <v>1</v>
      </c>
      <c r="F190" s="228" t="s">
        <v>533</v>
      </c>
      <c r="G190" s="225"/>
      <c r="H190" s="229">
        <v>-99.5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5" t="s">
        <v>154</v>
      </c>
      <c r="AU190" s="235" t="s">
        <v>82</v>
      </c>
      <c r="AV190" s="12" t="s">
        <v>84</v>
      </c>
      <c r="AW190" s="12" t="s">
        <v>31</v>
      </c>
      <c r="AX190" s="12" t="s">
        <v>74</v>
      </c>
      <c r="AY190" s="235" t="s">
        <v>134</v>
      </c>
    </row>
    <row r="191" s="13" customFormat="1">
      <c r="A191" s="13"/>
      <c r="B191" s="236"/>
      <c r="C191" s="237"/>
      <c r="D191" s="226" t="s">
        <v>154</v>
      </c>
      <c r="E191" s="238" t="s">
        <v>1</v>
      </c>
      <c r="F191" s="239" t="s">
        <v>156</v>
      </c>
      <c r="G191" s="237"/>
      <c r="H191" s="240">
        <v>54.872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154</v>
      </c>
      <c r="AU191" s="246" t="s">
        <v>82</v>
      </c>
      <c r="AV191" s="13" t="s">
        <v>139</v>
      </c>
      <c r="AW191" s="13" t="s">
        <v>31</v>
      </c>
      <c r="AX191" s="13" t="s">
        <v>82</v>
      </c>
      <c r="AY191" s="246" t="s">
        <v>134</v>
      </c>
    </row>
    <row r="192" s="2" customFormat="1" ht="16.5" customHeight="1">
      <c r="A192" s="39"/>
      <c r="B192" s="40"/>
      <c r="C192" s="211" t="s">
        <v>8</v>
      </c>
      <c r="D192" s="211" t="s">
        <v>135</v>
      </c>
      <c r="E192" s="212" t="s">
        <v>418</v>
      </c>
      <c r="F192" s="213" t="s">
        <v>419</v>
      </c>
      <c r="G192" s="214" t="s">
        <v>138</v>
      </c>
      <c r="H192" s="215">
        <v>154.53</v>
      </c>
      <c r="I192" s="216"/>
      <c r="J192" s="217">
        <f>ROUND(I192*H192,2)</f>
        <v>0</v>
      </c>
      <c r="K192" s="213" t="s">
        <v>1</v>
      </c>
      <c r="L192" s="45"/>
      <c r="M192" s="218" t="s">
        <v>1</v>
      </c>
      <c r="N192" s="219" t="s">
        <v>39</v>
      </c>
      <c r="O192" s="92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2" t="s">
        <v>139</v>
      </c>
      <c r="AT192" s="222" t="s">
        <v>135</v>
      </c>
      <c r="AU192" s="222" t="s">
        <v>82</v>
      </c>
      <c r="AY192" s="18" t="s">
        <v>134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8" t="s">
        <v>82</v>
      </c>
      <c r="BK192" s="223">
        <f>ROUND(I192*H192,2)</f>
        <v>0</v>
      </c>
      <c r="BL192" s="18" t="s">
        <v>139</v>
      </c>
      <c r="BM192" s="222" t="s">
        <v>190</v>
      </c>
    </row>
    <row r="193" s="14" customFormat="1">
      <c r="A193" s="14"/>
      <c r="B193" s="252"/>
      <c r="C193" s="253"/>
      <c r="D193" s="226" t="s">
        <v>154</v>
      </c>
      <c r="E193" s="254" t="s">
        <v>1</v>
      </c>
      <c r="F193" s="255" t="s">
        <v>357</v>
      </c>
      <c r="G193" s="253"/>
      <c r="H193" s="254" t="s">
        <v>1</v>
      </c>
      <c r="I193" s="256"/>
      <c r="J193" s="253"/>
      <c r="K193" s="253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154</v>
      </c>
      <c r="AU193" s="261" t="s">
        <v>82</v>
      </c>
      <c r="AV193" s="14" t="s">
        <v>82</v>
      </c>
      <c r="AW193" s="14" t="s">
        <v>31</v>
      </c>
      <c r="AX193" s="14" t="s">
        <v>74</v>
      </c>
      <c r="AY193" s="261" t="s">
        <v>134</v>
      </c>
    </row>
    <row r="194" s="14" customFormat="1">
      <c r="A194" s="14"/>
      <c r="B194" s="252"/>
      <c r="C194" s="253"/>
      <c r="D194" s="226" t="s">
        <v>154</v>
      </c>
      <c r="E194" s="254" t="s">
        <v>1</v>
      </c>
      <c r="F194" s="255" t="s">
        <v>394</v>
      </c>
      <c r="G194" s="253"/>
      <c r="H194" s="254" t="s">
        <v>1</v>
      </c>
      <c r="I194" s="256"/>
      <c r="J194" s="253"/>
      <c r="K194" s="253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154</v>
      </c>
      <c r="AU194" s="261" t="s">
        <v>82</v>
      </c>
      <c r="AV194" s="14" t="s">
        <v>82</v>
      </c>
      <c r="AW194" s="14" t="s">
        <v>31</v>
      </c>
      <c r="AX194" s="14" t="s">
        <v>74</v>
      </c>
      <c r="AY194" s="261" t="s">
        <v>134</v>
      </c>
    </row>
    <row r="195" s="12" customFormat="1">
      <c r="A195" s="12"/>
      <c r="B195" s="224"/>
      <c r="C195" s="225"/>
      <c r="D195" s="226" t="s">
        <v>154</v>
      </c>
      <c r="E195" s="227" t="s">
        <v>1</v>
      </c>
      <c r="F195" s="228" t="s">
        <v>542</v>
      </c>
      <c r="G195" s="225"/>
      <c r="H195" s="229">
        <v>154.53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5" t="s">
        <v>154</v>
      </c>
      <c r="AU195" s="235" t="s">
        <v>82</v>
      </c>
      <c r="AV195" s="12" t="s">
        <v>84</v>
      </c>
      <c r="AW195" s="12" t="s">
        <v>31</v>
      </c>
      <c r="AX195" s="12" t="s">
        <v>74</v>
      </c>
      <c r="AY195" s="235" t="s">
        <v>134</v>
      </c>
    </row>
    <row r="196" s="13" customFormat="1">
      <c r="A196" s="13"/>
      <c r="B196" s="236"/>
      <c r="C196" s="237"/>
      <c r="D196" s="226" t="s">
        <v>154</v>
      </c>
      <c r="E196" s="238" t="s">
        <v>1</v>
      </c>
      <c r="F196" s="239" t="s">
        <v>156</v>
      </c>
      <c r="G196" s="237"/>
      <c r="H196" s="240">
        <v>154.53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154</v>
      </c>
      <c r="AU196" s="246" t="s">
        <v>82</v>
      </c>
      <c r="AV196" s="13" t="s">
        <v>139</v>
      </c>
      <c r="AW196" s="13" t="s">
        <v>31</v>
      </c>
      <c r="AX196" s="13" t="s">
        <v>82</v>
      </c>
      <c r="AY196" s="246" t="s">
        <v>134</v>
      </c>
    </row>
    <row r="197" s="2" customFormat="1" ht="16.5" customHeight="1">
      <c r="A197" s="39"/>
      <c r="B197" s="40"/>
      <c r="C197" s="211" t="s">
        <v>193</v>
      </c>
      <c r="D197" s="211" t="s">
        <v>135</v>
      </c>
      <c r="E197" s="212" t="s">
        <v>543</v>
      </c>
      <c r="F197" s="213" t="s">
        <v>544</v>
      </c>
      <c r="G197" s="214" t="s">
        <v>138</v>
      </c>
      <c r="H197" s="215">
        <v>60.359999999999999</v>
      </c>
      <c r="I197" s="216"/>
      <c r="J197" s="217">
        <f>ROUND(I197*H197,2)</f>
        <v>0</v>
      </c>
      <c r="K197" s="213" t="s">
        <v>1</v>
      </c>
      <c r="L197" s="45"/>
      <c r="M197" s="218" t="s">
        <v>1</v>
      </c>
      <c r="N197" s="219" t="s">
        <v>39</v>
      </c>
      <c r="O197" s="92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2" t="s">
        <v>139</v>
      </c>
      <c r="AT197" s="222" t="s">
        <v>135</v>
      </c>
      <c r="AU197" s="222" t="s">
        <v>82</v>
      </c>
      <c r="AY197" s="18" t="s">
        <v>134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8" t="s">
        <v>82</v>
      </c>
      <c r="BK197" s="223">
        <f>ROUND(I197*H197,2)</f>
        <v>0</v>
      </c>
      <c r="BL197" s="18" t="s">
        <v>139</v>
      </c>
      <c r="BM197" s="222" t="s">
        <v>197</v>
      </c>
    </row>
    <row r="198" s="14" customFormat="1">
      <c r="A198" s="14"/>
      <c r="B198" s="252"/>
      <c r="C198" s="253"/>
      <c r="D198" s="226" t="s">
        <v>154</v>
      </c>
      <c r="E198" s="254" t="s">
        <v>1</v>
      </c>
      <c r="F198" s="255" t="s">
        <v>537</v>
      </c>
      <c r="G198" s="253"/>
      <c r="H198" s="254" t="s">
        <v>1</v>
      </c>
      <c r="I198" s="256"/>
      <c r="J198" s="253"/>
      <c r="K198" s="253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154</v>
      </c>
      <c r="AU198" s="261" t="s">
        <v>82</v>
      </c>
      <c r="AV198" s="14" t="s">
        <v>82</v>
      </c>
      <c r="AW198" s="14" t="s">
        <v>31</v>
      </c>
      <c r="AX198" s="14" t="s">
        <v>74</v>
      </c>
      <c r="AY198" s="261" t="s">
        <v>134</v>
      </c>
    </row>
    <row r="199" s="14" customFormat="1">
      <c r="A199" s="14"/>
      <c r="B199" s="252"/>
      <c r="C199" s="253"/>
      <c r="D199" s="226" t="s">
        <v>154</v>
      </c>
      <c r="E199" s="254" t="s">
        <v>1</v>
      </c>
      <c r="F199" s="255" t="s">
        <v>538</v>
      </c>
      <c r="G199" s="253"/>
      <c r="H199" s="254" t="s">
        <v>1</v>
      </c>
      <c r="I199" s="256"/>
      <c r="J199" s="253"/>
      <c r="K199" s="253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154</v>
      </c>
      <c r="AU199" s="261" t="s">
        <v>82</v>
      </c>
      <c r="AV199" s="14" t="s">
        <v>82</v>
      </c>
      <c r="AW199" s="14" t="s">
        <v>31</v>
      </c>
      <c r="AX199" s="14" t="s">
        <v>74</v>
      </c>
      <c r="AY199" s="261" t="s">
        <v>134</v>
      </c>
    </row>
    <row r="200" s="12" customFormat="1">
      <c r="A200" s="12"/>
      <c r="B200" s="224"/>
      <c r="C200" s="225"/>
      <c r="D200" s="226" t="s">
        <v>154</v>
      </c>
      <c r="E200" s="227" t="s">
        <v>1</v>
      </c>
      <c r="F200" s="228" t="s">
        <v>545</v>
      </c>
      <c r="G200" s="225"/>
      <c r="H200" s="229">
        <v>370.12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5" t="s">
        <v>154</v>
      </c>
      <c r="AU200" s="235" t="s">
        <v>82</v>
      </c>
      <c r="AV200" s="12" t="s">
        <v>84</v>
      </c>
      <c r="AW200" s="12" t="s">
        <v>31</v>
      </c>
      <c r="AX200" s="12" t="s">
        <v>74</v>
      </c>
      <c r="AY200" s="235" t="s">
        <v>134</v>
      </c>
    </row>
    <row r="201" s="14" customFormat="1">
      <c r="A201" s="14"/>
      <c r="B201" s="252"/>
      <c r="C201" s="253"/>
      <c r="D201" s="226" t="s">
        <v>154</v>
      </c>
      <c r="E201" s="254" t="s">
        <v>1</v>
      </c>
      <c r="F201" s="255" t="s">
        <v>286</v>
      </c>
      <c r="G201" s="253"/>
      <c r="H201" s="254" t="s">
        <v>1</v>
      </c>
      <c r="I201" s="256"/>
      <c r="J201" s="253"/>
      <c r="K201" s="253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154</v>
      </c>
      <c r="AU201" s="261" t="s">
        <v>82</v>
      </c>
      <c r="AV201" s="14" t="s">
        <v>82</v>
      </c>
      <c r="AW201" s="14" t="s">
        <v>31</v>
      </c>
      <c r="AX201" s="14" t="s">
        <v>74</v>
      </c>
      <c r="AY201" s="261" t="s">
        <v>134</v>
      </c>
    </row>
    <row r="202" s="12" customFormat="1">
      <c r="A202" s="12"/>
      <c r="B202" s="224"/>
      <c r="C202" s="225"/>
      <c r="D202" s="226" t="s">
        <v>154</v>
      </c>
      <c r="E202" s="227" t="s">
        <v>1</v>
      </c>
      <c r="F202" s="228" t="s">
        <v>546</v>
      </c>
      <c r="G202" s="225"/>
      <c r="H202" s="229">
        <v>-200.31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5" t="s">
        <v>154</v>
      </c>
      <c r="AU202" s="235" t="s">
        <v>82</v>
      </c>
      <c r="AV202" s="12" t="s">
        <v>84</v>
      </c>
      <c r="AW202" s="12" t="s">
        <v>31</v>
      </c>
      <c r="AX202" s="12" t="s">
        <v>74</v>
      </c>
      <c r="AY202" s="235" t="s">
        <v>134</v>
      </c>
    </row>
    <row r="203" s="14" customFormat="1">
      <c r="A203" s="14"/>
      <c r="B203" s="252"/>
      <c r="C203" s="253"/>
      <c r="D203" s="226" t="s">
        <v>154</v>
      </c>
      <c r="E203" s="254" t="s">
        <v>1</v>
      </c>
      <c r="F203" s="255" t="s">
        <v>532</v>
      </c>
      <c r="G203" s="253"/>
      <c r="H203" s="254" t="s">
        <v>1</v>
      </c>
      <c r="I203" s="256"/>
      <c r="J203" s="253"/>
      <c r="K203" s="253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154</v>
      </c>
      <c r="AU203" s="261" t="s">
        <v>82</v>
      </c>
      <c r="AV203" s="14" t="s">
        <v>82</v>
      </c>
      <c r="AW203" s="14" t="s">
        <v>31</v>
      </c>
      <c r="AX203" s="14" t="s">
        <v>74</v>
      </c>
      <c r="AY203" s="261" t="s">
        <v>134</v>
      </c>
    </row>
    <row r="204" s="12" customFormat="1">
      <c r="A204" s="12"/>
      <c r="B204" s="224"/>
      <c r="C204" s="225"/>
      <c r="D204" s="226" t="s">
        <v>154</v>
      </c>
      <c r="E204" s="227" t="s">
        <v>1</v>
      </c>
      <c r="F204" s="228" t="s">
        <v>547</v>
      </c>
      <c r="G204" s="225"/>
      <c r="H204" s="229">
        <v>-109.45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5" t="s">
        <v>154</v>
      </c>
      <c r="AU204" s="235" t="s">
        <v>82</v>
      </c>
      <c r="AV204" s="12" t="s">
        <v>84</v>
      </c>
      <c r="AW204" s="12" t="s">
        <v>31</v>
      </c>
      <c r="AX204" s="12" t="s">
        <v>74</v>
      </c>
      <c r="AY204" s="235" t="s">
        <v>134</v>
      </c>
    </row>
    <row r="205" s="13" customFormat="1">
      <c r="A205" s="13"/>
      <c r="B205" s="236"/>
      <c r="C205" s="237"/>
      <c r="D205" s="226" t="s">
        <v>154</v>
      </c>
      <c r="E205" s="238" t="s">
        <v>1</v>
      </c>
      <c r="F205" s="239" t="s">
        <v>156</v>
      </c>
      <c r="G205" s="237"/>
      <c r="H205" s="240">
        <v>60.359999999999999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154</v>
      </c>
      <c r="AU205" s="246" t="s">
        <v>82</v>
      </c>
      <c r="AV205" s="13" t="s">
        <v>139</v>
      </c>
      <c r="AW205" s="13" t="s">
        <v>31</v>
      </c>
      <c r="AX205" s="13" t="s">
        <v>82</v>
      </c>
      <c r="AY205" s="246" t="s">
        <v>134</v>
      </c>
    </row>
    <row r="206" s="11" customFormat="1" ht="25.92" customHeight="1">
      <c r="A206" s="11"/>
      <c r="B206" s="197"/>
      <c r="C206" s="198"/>
      <c r="D206" s="199" t="s">
        <v>73</v>
      </c>
      <c r="E206" s="200" t="s">
        <v>423</v>
      </c>
      <c r="F206" s="200" t="s">
        <v>424</v>
      </c>
      <c r="G206" s="198"/>
      <c r="H206" s="198"/>
      <c r="I206" s="201"/>
      <c r="J206" s="202">
        <f>BK206</f>
        <v>0</v>
      </c>
      <c r="K206" s="198"/>
      <c r="L206" s="203"/>
      <c r="M206" s="204"/>
      <c r="N206" s="205"/>
      <c r="O206" s="205"/>
      <c r="P206" s="206">
        <f>SUM(P207:P210)</f>
        <v>0</v>
      </c>
      <c r="Q206" s="205"/>
      <c r="R206" s="206">
        <f>SUM(R207:R210)</f>
        <v>0</v>
      </c>
      <c r="S206" s="205"/>
      <c r="T206" s="207">
        <f>SUM(T207:T210)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8" t="s">
        <v>82</v>
      </c>
      <c r="AT206" s="209" t="s">
        <v>73</v>
      </c>
      <c r="AU206" s="209" t="s">
        <v>74</v>
      </c>
      <c r="AY206" s="208" t="s">
        <v>134</v>
      </c>
      <c r="BK206" s="210">
        <f>SUM(BK207:BK210)</f>
        <v>0</v>
      </c>
    </row>
    <row r="207" s="2" customFormat="1" ht="16.5" customHeight="1">
      <c r="A207" s="39"/>
      <c r="B207" s="40"/>
      <c r="C207" s="211" t="s">
        <v>163</v>
      </c>
      <c r="D207" s="211" t="s">
        <v>135</v>
      </c>
      <c r="E207" s="212" t="s">
        <v>438</v>
      </c>
      <c r="F207" s="213" t="s">
        <v>439</v>
      </c>
      <c r="G207" s="214" t="s">
        <v>318</v>
      </c>
      <c r="H207" s="215">
        <v>163.40000000000001</v>
      </c>
      <c r="I207" s="216"/>
      <c r="J207" s="217">
        <f>ROUND(I207*H207,2)</f>
        <v>0</v>
      </c>
      <c r="K207" s="213" t="s">
        <v>1</v>
      </c>
      <c r="L207" s="45"/>
      <c r="M207" s="218" t="s">
        <v>1</v>
      </c>
      <c r="N207" s="219" t="s">
        <v>39</v>
      </c>
      <c r="O207" s="92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2" t="s">
        <v>139</v>
      </c>
      <c r="AT207" s="222" t="s">
        <v>135</v>
      </c>
      <c r="AU207" s="222" t="s">
        <v>82</v>
      </c>
      <c r="AY207" s="18" t="s">
        <v>134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8" t="s">
        <v>82</v>
      </c>
      <c r="BK207" s="223">
        <f>ROUND(I207*H207,2)</f>
        <v>0</v>
      </c>
      <c r="BL207" s="18" t="s">
        <v>139</v>
      </c>
      <c r="BM207" s="222" t="s">
        <v>201</v>
      </c>
    </row>
    <row r="208" s="2" customFormat="1" ht="16.5" customHeight="1">
      <c r="A208" s="39"/>
      <c r="B208" s="40"/>
      <c r="C208" s="211" t="s">
        <v>203</v>
      </c>
      <c r="D208" s="211" t="s">
        <v>135</v>
      </c>
      <c r="E208" s="212" t="s">
        <v>451</v>
      </c>
      <c r="F208" s="213" t="s">
        <v>452</v>
      </c>
      <c r="G208" s="214" t="s">
        <v>318</v>
      </c>
      <c r="H208" s="215">
        <v>85</v>
      </c>
      <c r="I208" s="216"/>
      <c r="J208" s="217">
        <f>ROUND(I208*H208,2)</f>
        <v>0</v>
      </c>
      <c r="K208" s="213" t="s">
        <v>1</v>
      </c>
      <c r="L208" s="45"/>
      <c r="M208" s="218" t="s">
        <v>1</v>
      </c>
      <c r="N208" s="219" t="s">
        <v>39</v>
      </c>
      <c r="O208" s="92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2" t="s">
        <v>139</v>
      </c>
      <c r="AT208" s="222" t="s">
        <v>135</v>
      </c>
      <c r="AU208" s="222" t="s">
        <v>82</v>
      </c>
      <c r="AY208" s="18" t="s">
        <v>134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8" t="s">
        <v>82</v>
      </c>
      <c r="BK208" s="223">
        <f>ROUND(I208*H208,2)</f>
        <v>0</v>
      </c>
      <c r="BL208" s="18" t="s">
        <v>139</v>
      </c>
      <c r="BM208" s="222" t="s">
        <v>206</v>
      </c>
    </row>
    <row r="209" s="2" customFormat="1" ht="16.5" customHeight="1">
      <c r="A209" s="39"/>
      <c r="B209" s="40"/>
      <c r="C209" s="211" t="s">
        <v>168</v>
      </c>
      <c r="D209" s="211" t="s">
        <v>135</v>
      </c>
      <c r="E209" s="212" t="s">
        <v>459</v>
      </c>
      <c r="F209" s="213" t="s">
        <v>460</v>
      </c>
      <c r="G209" s="214" t="s">
        <v>318</v>
      </c>
      <c r="H209" s="215">
        <v>85</v>
      </c>
      <c r="I209" s="216"/>
      <c r="J209" s="217">
        <f>ROUND(I209*H209,2)</f>
        <v>0</v>
      </c>
      <c r="K209" s="213" t="s">
        <v>1</v>
      </c>
      <c r="L209" s="45"/>
      <c r="M209" s="218" t="s">
        <v>1</v>
      </c>
      <c r="N209" s="219" t="s">
        <v>39</v>
      </c>
      <c r="O209" s="92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2" t="s">
        <v>139</v>
      </c>
      <c r="AT209" s="222" t="s">
        <v>135</v>
      </c>
      <c r="AU209" s="222" t="s">
        <v>82</v>
      </c>
      <c r="AY209" s="18" t="s">
        <v>134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8" t="s">
        <v>82</v>
      </c>
      <c r="BK209" s="223">
        <f>ROUND(I209*H209,2)</f>
        <v>0</v>
      </c>
      <c r="BL209" s="18" t="s">
        <v>139</v>
      </c>
      <c r="BM209" s="222" t="s">
        <v>209</v>
      </c>
    </row>
    <row r="210" s="2" customFormat="1" ht="16.5" customHeight="1">
      <c r="A210" s="39"/>
      <c r="B210" s="40"/>
      <c r="C210" s="211" t="s">
        <v>210</v>
      </c>
      <c r="D210" s="211" t="s">
        <v>135</v>
      </c>
      <c r="E210" s="212" t="s">
        <v>548</v>
      </c>
      <c r="F210" s="213" t="s">
        <v>549</v>
      </c>
      <c r="G210" s="214" t="s">
        <v>550</v>
      </c>
      <c r="H210" s="215">
        <v>0.41999999999999998</v>
      </c>
      <c r="I210" s="216"/>
      <c r="J210" s="217">
        <f>ROUND(I210*H210,2)</f>
        <v>0</v>
      </c>
      <c r="K210" s="213" t="s">
        <v>1</v>
      </c>
      <c r="L210" s="45"/>
      <c r="M210" s="218" t="s">
        <v>1</v>
      </c>
      <c r="N210" s="219" t="s">
        <v>39</v>
      </c>
      <c r="O210" s="92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2" t="s">
        <v>139</v>
      </c>
      <c r="AT210" s="222" t="s">
        <v>135</v>
      </c>
      <c r="AU210" s="222" t="s">
        <v>82</v>
      </c>
      <c r="AY210" s="18" t="s">
        <v>134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8" t="s">
        <v>82</v>
      </c>
      <c r="BK210" s="223">
        <f>ROUND(I210*H210,2)</f>
        <v>0</v>
      </c>
      <c r="BL210" s="18" t="s">
        <v>139</v>
      </c>
      <c r="BM210" s="222" t="s">
        <v>213</v>
      </c>
    </row>
    <row r="211" s="11" customFormat="1" ht="25.92" customHeight="1">
      <c r="A211" s="11"/>
      <c r="B211" s="197"/>
      <c r="C211" s="198"/>
      <c r="D211" s="199" t="s">
        <v>73</v>
      </c>
      <c r="E211" s="200" t="s">
        <v>499</v>
      </c>
      <c r="F211" s="200" t="s">
        <v>232</v>
      </c>
      <c r="G211" s="198"/>
      <c r="H211" s="198"/>
      <c r="I211" s="201"/>
      <c r="J211" s="202">
        <f>BK211</f>
        <v>0</v>
      </c>
      <c r="K211" s="198"/>
      <c r="L211" s="203"/>
      <c r="M211" s="204"/>
      <c r="N211" s="205"/>
      <c r="O211" s="205"/>
      <c r="P211" s="206">
        <f>P212</f>
        <v>0</v>
      </c>
      <c r="Q211" s="205"/>
      <c r="R211" s="206">
        <f>R212</f>
        <v>0</v>
      </c>
      <c r="S211" s="205"/>
      <c r="T211" s="207">
        <f>T212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08" t="s">
        <v>82</v>
      </c>
      <c r="AT211" s="209" t="s">
        <v>73</v>
      </c>
      <c r="AU211" s="209" t="s">
        <v>74</v>
      </c>
      <c r="AY211" s="208" t="s">
        <v>134</v>
      </c>
      <c r="BK211" s="210">
        <f>BK212</f>
        <v>0</v>
      </c>
    </row>
    <row r="212" s="2" customFormat="1" ht="16.5" customHeight="1">
      <c r="A212" s="39"/>
      <c r="B212" s="40"/>
      <c r="C212" s="211" t="s">
        <v>176</v>
      </c>
      <c r="D212" s="211" t="s">
        <v>135</v>
      </c>
      <c r="E212" s="212" t="s">
        <v>501</v>
      </c>
      <c r="F212" s="213" t="s">
        <v>502</v>
      </c>
      <c r="G212" s="214" t="s">
        <v>196</v>
      </c>
      <c r="H212" s="215">
        <v>234.88499999999999</v>
      </c>
      <c r="I212" s="216"/>
      <c r="J212" s="217">
        <f>ROUND(I212*H212,2)</f>
        <v>0</v>
      </c>
      <c r="K212" s="213" t="s">
        <v>1</v>
      </c>
      <c r="L212" s="45"/>
      <c r="M212" s="247" t="s">
        <v>1</v>
      </c>
      <c r="N212" s="248" t="s">
        <v>39</v>
      </c>
      <c r="O212" s="249"/>
      <c r="P212" s="250">
        <f>O212*H212</f>
        <v>0</v>
      </c>
      <c r="Q212" s="250">
        <v>0</v>
      </c>
      <c r="R212" s="250">
        <f>Q212*H212</f>
        <v>0</v>
      </c>
      <c r="S212" s="250">
        <v>0</v>
      </c>
      <c r="T212" s="25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2" t="s">
        <v>139</v>
      </c>
      <c r="AT212" s="222" t="s">
        <v>135</v>
      </c>
      <c r="AU212" s="222" t="s">
        <v>82</v>
      </c>
      <c r="AY212" s="18" t="s">
        <v>134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8" t="s">
        <v>82</v>
      </c>
      <c r="BK212" s="223">
        <f>ROUND(I212*H212,2)</f>
        <v>0</v>
      </c>
      <c r="BL212" s="18" t="s">
        <v>139</v>
      </c>
      <c r="BM212" s="222" t="s">
        <v>216</v>
      </c>
    </row>
    <row r="213" s="2" customFormat="1" ht="6.96" customHeight="1">
      <c r="A213" s="39"/>
      <c r="B213" s="67"/>
      <c r="C213" s="68"/>
      <c r="D213" s="68"/>
      <c r="E213" s="68"/>
      <c r="F213" s="68"/>
      <c r="G213" s="68"/>
      <c r="H213" s="68"/>
      <c r="I213" s="68"/>
      <c r="J213" s="68"/>
      <c r="K213" s="68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cFCgPybfZH2bBi7wH2yJd452zzBF948wmaueWx4VriTWcTbiBUNeInIRWMpc4pUiv/Dr+eAFCceTNs6MJti/Qg==" hashValue="12qIk+juXo+HNekn85ZXkz6H2b6KUCz9xzquGDw3B2FhW0PqRbxDQvpusFGsA45J0V01COqhSnYTcC8s0s7p+g==" algorithmName="SHA-512" password="CC35"/>
  <autoFilter ref="C120:K21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551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ROUND((SUM(BE120:BE166)),  2)</f>
        <v>0</v>
      </c>
      <c r="G33" s="39"/>
      <c r="H33" s="39"/>
      <c r="I33" s="156">
        <v>0.20999999999999999</v>
      </c>
      <c r="J33" s="155">
        <f>ROUND(((SUM(BE120:BE166))*I33),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ROUND((SUM(BF120:BF166)),  2)</f>
        <v>0</v>
      </c>
      <c r="G34" s="39"/>
      <c r="H34" s="39"/>
      <c r="I34" s="156">
        <v>0.12</v>
      </c>
      <c r="J34" s="155">
        <f>ROUND(((SUM(BF120:BF166))*I34),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ROUND((SUM(BG120:BG166)),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ROUND((SUM(BH120:BH166)),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ROUND((SUM(BI120:BI166)),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101.3 - Stezka - uznatelné náklady - nepřímé výdaje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117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239</v>
      </c>
      <c r="E98" s="183"/>
      <c r="F98" s="183"/>
      <c r="G98" s="183"/>
      <c r="H98" s="183"/>
      <c r="I98" s="183"/>
      <c r="J98" s="184">
        <f>J133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240</v>
      </c>
      <c r="E99" s="183"/>
      <c r="F99" s="183"/>
      <c r="G99" s="183"/>
      <c r="H99" s="183"/>
      <c r="I99" s="183"/>
      <c r="J99" s="184">
        <f>J160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241</v>
      </c>
      <c r="E100" s="183"/>
      <c r="F100" s="183"/>
      <c r="G100" s="183"/>
      <c r="H100" s="183"/>
      <c r="I100" s="183"/>
      <c r="J100" s="184">
        <f>J165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Stezka pro chodce a cyklisty kolem ZŠ Jablunkov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101.3 - Stezka - uznatelné náklady - nepřímé výdaje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25. 4. 2025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0" customFormat="1" ht="29.28" customHeight="1">
      <c r="A119" s="186"/>
      <c r="B119" s="187"/>
      <c r="C119" s="188" t="s">
        <v>121</v>
      </c>
      <c r="D119" s="189" t="s">
        <v>59</v>
      </c>
      <c r="E119" s="189" t="s">
        <v>55</v>
      </c>
      <c r="F119" s="189" t="s">
        <v>56</v>
      </c>
      <c r="G119" s="189" t="s">
        <v>122</v>
      </c>
      <c r="H119" s="189" t="s">
        <v>123</v>
      </c>
      <c r="I119" s="189" t="s">
        <v>124</v>
      </c>
      <c r="J119" s="189" t="s">
        <v>114</v>
      </c>
      <c r="K119" s="190" t="s">
        <v>125</v>
      </c>
      <c r="L119" s="191"/>
      <c r="M119" s="101" t="s">
        <v>1</v>
      </c>
      <c r="N119" s="102" t="s">
        <v>38</v>
      </c>
      <c r="O119" s="102" t="s">
        <v>126</v>
      </c>
      <c r="P119" s="102" t="s">
        <v>127</v>
      </c>
      <c r="Q119" s="102" t="s">
        <v>128</v>
      </c>
      <c r="R119" s="102" t="s">
        <v>129</v>
      </c>
      <c r="S119" s="102" t="s">
        <v>130</v>
      </c>
      <c r="T119" s="103" t="s">
        <v>131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9"/>
      <c r="B120" s="40"/>
      <c r="C120" s="108" t="s">
        <v>132</v>
      </c>
      <c r="D120" s="41"/>
      <c r="E120" s="41"/>
      <c r="F120" s="41"/>
      <c r="G120" s="41"/>
      <c r="H120" s="41"/>
      <c r="I120" s="41"/>
      <c r="J120" s="192">
        <f>BK120</f>
        <v>0</v>
      </c>
      <c r="K120" s="41"/>
      <c r="L120" s="45"/>
      <c r="M120" s="104"/>
      <c r="N120" s="193"/>
      <c r="O120" s="105"/>
      <c r="P120" s="194">
        <f>P121+P133+P160+P165</f>
        <v>0</v>
      </c>
      <c r="Q120" s="105"/>
      <c r="R120" s="194">
        <f>R121+R133+R160+R165</f>
        <v>0</v>
      </c>
      <c r="S120" s="105"/>
      <c r="T120" s="195">
        <f>T121+T133+T160+T165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73</v>
      </c>
      <c r="AU120" s="18" t="s">
        <v>116</v>
      </c>
      <c r="BK120" s="196">
        <f>BK121+BK133+BK160+BK165</f>
        <v>0</v>
      </c>
    </row>
    <row r="121" s="11" customFormat="1" ht="25.92" customHeight="1">
      <c r="A121" s="11"/>
      <c r="B121" s="197"/>
      <c r="C121" s="198"/>
      <c r="D121" s="199" t="s">
        <v>73</v>
      </c>
      <c r="E121" s="200" t="s">
        <v>82</v>
      </c>
      <c r="F121" s="200" t="s">
        <v>133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SUM(P122:P132)</f>
        <v>0</v>
      </c>
      <c r="Q121" s="205"/>
      <c r="R121" s="206">
        <f>SUM(R122:R132)</f>
        <v>0</v>
      </c>
      <c r="S121" s="205"/>
      <c r="T121" s="207">
        <f>SUM(T122:T132)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8" t="s">
        <v>82</v>
      </c>
      <c r="AT121" s="209" t="s">
        <v>73</v>
      </c>
      <c r="AU121" s="209" t="s">
        <v>74</v>
      </c>
      <c r="AY121" s="208" t="s">
        <v>134</v>
      </c>
      <c r="BK121" s="210">
        <f>SUM(BK122:BK132)</f>
        <v>0</v>
      </c>
    </row>
    <row r="122" s="2" customFormat="1" ht="16.5" customHeight="1">
      <c r="A122" s="39"/>
      <c r="B122" s="40"/>
      <c r="C122" s="211" t="s">
        <v>82</v>
      </c>
      <c r="D122" s="211" t="s">
        <v>135</v>
      </c>
      <c r="E122" s="212" t="s">
        <v>283</v>
      </c>
      <c r="F122" s="213" t="s">
        <v>284</v>
      </c>
      <c r="G122" s="214" t="s">
        <v>138</v>
      </c>
      <c r="H122" s="215">
        <v>80.75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39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139</v>
      </c>
      <c r="AT122" s="222" t="s">
        <v>135</v>
      </c>
      <c r="AU122" s="222" t="s">
        <v>82</v>
      </c>
      <c r="AY122" s="18" t="s">
        <v>134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82</v>
      </c>
      <c r="BK122" s="223">
        <f>ROUND(I122*H122,2)</f>
        <v>0</v>
      </c>
      <c r="BL122" s="18" t="s">
        <v>139</v>
      </c>
      <c r="BM122" s="222" t="s">
        <v>84</v>
      </c>
    </row>
    <row r="123" s="2" customFormat="1" ht="16.5" customHeight="1">
      <c r="A123" s="39"/>
      <c r="B123" s="40"/>
      <c r="C123" s="211" t="s">
        <v>84</v>
      </c>
      <c r="D123" s="211" t="s">
        <v>135</v>
      </c>
      <c r="E123" s="212" t="s">
        <v>273</v>
      </c>
      <c r="F123" s="213" t="s">
        <v>274</v>
      </c>
      <c r="G123" s="214" t="s">
        <v>138</v>
      </c>
      <c r="H123" s="215">
        <v>182.09999999999999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39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139</v>
      </c>
      <c r="AT123" s="222" t="s">
        <v>135</v>
      </c>
      <c r="AU123" s="222" t="s">
        <v>82</v>
      </c>
      <c r="AY123" s="18" t="s">
        <v>134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82</v>
      </c>
      <c r="BK123" s="223">
        <f>ROUND(I123*H123,2)</f>
        <v>0</v>
      </c>
      <c r="BL123" s="18" t="s">
        <v>139</v>
      </c>
      <c r="BM123" s="222" t="s">
        <v>139</v>
      </c>
    </row>
    <row r="124" s="14" customFormat="1">
      <c r="A124" s="14"/>
      <c r="B124" s="252"/>
      <c r="C124" s="253"/>
      <c r="D124" s="226" t="s">
        <v>154</v>
      </c>
      <c r="E124" s="254" t="s">
        <v>1</v>
      </c>
      <c r="F124" s="255" t="s">
        <v>552</v>
      </c>
      <c r="G124" s="253"/>
      <c r="H124" s="254" t="s">
        <v>1</v>
      </c>
      <c r="I124" s="256"/>
      <c r="J124" s="253"/>
      <c r="K124" s="253"/>
      <c r="L124" s="257"/>
      <c r="M124" s="258"/>
      <c r="N124" s="259"/>
      <c r="O124" s="259"/>
      <c r="P124" s="259"/>
      <c r="Q124" s="259"/>
      <c r="R124" s="259"/>
      <c r="S124" s="259"/>
      <c r="T124" s="26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1" t="s">
        <v>154</v>
      </c>
      <c r="AU124" s="261" t="s">
        <v>82</v>
      </c>
      <c r="AV124" s="14" t="s">
        <v>82</v>
      </c>
      <c r="AW124" s="14" t="s">
        <v>31</v>
      </c>
      <c r="AX124" s="14" t="s">
        <v>74</v>
      </c>
      <c r="AY124" s="261" t="s">
        <v>134</v>
      </c>
    </row>
    <row r="125" s="12" customFormat="1">
      <c r="A125" s="12"/>
      <c r="B125" s="224"/>
      <c r="C125" s="225"/>
      <c r="D125" s="226" t="s">
        <v>154</v>
      </c>
      <c r="E125" s="227" t="s">
        <v>1</v>
      </c>
      <c r="F125" s="228" t="s">
        <v>553</v>
      </c>
      <c r="G125" s="225"/>
      <c r="H125" s="229">
        <v>182.09999999999999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5" t="s">
        <v>154</v>
      </c>
      <c r="AU125" s="235" t="s">
        <v>82</v>
      </c>
      <c r="AV125" s="12" t="s">
        <v>84</v>
      </c>
      <c r="AW125" s="12" t="s">
        <v>31</v>
      </c>
      <c r="AX125" s="12" t="s">
        <v>74</v>
      </c>
      <c r="AY125" s="235" t="s">
        <v>134</v>
      </c>
    </row>
    <row r="126" s="13" customFormat="1">
      <c r="A126" s="13"/>
      <c r="B126" s="236"/>
      <c r="C126" s="237"/>
      <c r="D126" s="226" t="s">
        <v>154</v>
      </c>
      <c r="E126" s="238" t="s">
        <v>1</v>
      </c>
      <c r="F126" s="239" t="s">
        <v>156</v>
      </c>
      <c r="G126" s="237"/>
      <c r="H126" s="240">
        <v>182.09999999999999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154</v>
      </c>
      <c r="AU126" s="246" t="s">
        <v>82</v>
      </c>
      <c r="AV126" s="13" t="s">
        <v>139</v>
      </c>
      <c r="AW126" s="13" t="s">
        <v>31</v>
      </c>
      <c r="AX126" s="13" t="s">
        <v>82</v>
      </c>
      <c r="AY126" s="246" t="s">
        <v>134</v>
      </c>
    </row>
    <row r="127" s="2" customFormat="1" ht="16.5" customHeight="1">
      <c r="A127" s="39"/>
      <c r="B127" s="40"/>
      <c r="C127" s="211" t="s">
        <v>142</v>
      </c>
      <c r="D127" s="211" t="s">
        <v>135</v>
      </c>
      <c r="E127" s="212" t="s">
        <v>268</v>
      </c>
      <c r="F127" s="213" t="s">
        <v>269</v>
      </c>
      <c r="G127" s="214" t="s">
        <v>138</v>
      </c>
      <c r="H127" s="215">
        <v>80.75</v>
      </c>
      <c r="I127" s="216"/>
      <c r="J127" s="217">
        <f>ROUND(I127*H127,2)</f>
        <v>0</v>
      </c>
      <c r="K127" s="213" t="s">
        <v>1</v>
      </c>
      <c r="L127" s="45"/>
      <c r="M127" s="218" t="s">
        <v>1</v>
      </c>
      <c r="N127" s="219" t="s">
        <v>39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139</v>
      </c>
      <c r="AT127" s="222" t="s">
        <v>135</v>
      </c>
      <c r="AU127" s="222" t="s">
        <v>82</v>
      </c>
      <c r="AY127" s="18" t="s">
        <v>134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82</v>
      </c>
      <c r="BK127" s="223">
        <f>ROUND(I127*H127,2)</f>
        <v>0</v>
      </c>
      <c r="BL127" s="18" t="s">
        <v>139</v>
      </c>
      <c r="BM127" s="222" t="s">
        <v>146</v>
      </c>
    </row>
    <row r="128" s="12" customFormat="1">
      <c r="A128" s="12"/>
      <c r="B128" s="224"/>
      <c r="C128" s="225"/>
      <c r="D128" s="226" t="s">
        <v>154</v>
      </c>
      <c r="E128" s="227" t="s">
        <v>1</v>
      </c>
      <c r="F128" s="228" t="s">
        <v>554</v>
      </c>
      <c r="G128" s="225"/>
      <c r="H128" s="229">
        <v>80.75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5" t="s">
        <v>154</v>
      </c>
      <c r="AU128" s="235" t="s">
        <v>82</v>
      </c>
      <c r="AV128" s="12" t="s">
        <v>84</v>
      </c>
      <c r="AW128" s="12" t="s">
        <v>31</v>
      </c>
      <c r="AX128" s="12" t="s">
        <v>74</v>
      </c>
      <c r="AY128" s="235" t="s">
        <v>134</v>
      </c>
    </row>
    <row r="129" s="13" customFormat="1">
      <c r="A129" s="13"/>
      <c r="B129" s="236"/>
      <c r="C129" s="237"/>
      <c r="D129" s="226" t="s">
        <v>154</v>
      </c>
      <c r="E129" s="238" t="s">
        <v>1</v>
      </c>
      <c r="F129" s="239" t="s">
        <v>156</v>
      </c>
      <c r="G129" s="237"/>
      <c r="H129" s="240">
        <v>80.75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154</v>
      </c>
      <c r="AU129" s="246" t="s">
        <v>82</v>
      </c>
      <c r="AV129" s="13" t="s">
        <v>139</v>
      </c>
      <c r="AW129" s="13" t="s">
        <v>31</v>
      </c>
      <c r="AX129" s="13" t="s">
        <v>82</v>
      </c>
      <c r="AY129" s="246" t="s">
        <v>134</v>
      </c>
    </row>
    <row r="130" s="2" customFormat="1" ht="16.5" customHeight="1">
      <c r="A130" s="39"/>
      <c r="B130" s="40"/>
      <c r="C130" s="211" t="s">
        <v>139</v>
      </c>
      <c r="D130" s="211" t="s">
        <v>135</v>
      </c>
      <c r="E130" s="212" t="s">
        <v>287</v>
      </c>
      <c r="F130" s="213" t="s">
        <v>288</v>
      </c>
      <c r="G130" s="214" t="s">
        <v>289</v>
      </c>
      <c r="H130" s="215">
        <v>2.423</v>
      </c>
      <c r="I130" s="216"/>
      <c r="J130" s="217">
        <f>ROUND(I130*H130,2)</f>
        <v>0</v>
      </c>
      <c r="K130" s="213" t="s">
        <v>1</v>
      </c>
      <c r="L130" s="45"/>
      <c r="M130" s="218" t="s">
        <v>1</v>
      </c>
      <c r="N130" s="219" t="s">
        <v>39</v>
      </c>
      <c r="O130" s="9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2" t="s">
        <v>139</v>
      </c>
      <c r="AT130" s="222" t="s">
        <v>135</v>
      </c>
      <c r="AU130" s="222" t="s">
        <v>82</v>
      </c>
      <c r="AY130" s="18" t="s">
        <v>134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8" t="s">
        <v>82</v>
      </c>
      <c r="BK130" s="223">
        <f>ROUND(I130*H130,2)</f>
        <v>0</v>
      </c>
      <c r="BL130" s="18" t="s">
        <v>139</v>
      </c>
      <c r="BM130" s="222" t="s">
        <v>149</v>
      </c>
    </row>
    <row r="131" s="12" customFormat="1">
      <c r="A131" s="12"/>
      <c r="B131" s="224"/>
      <c r="C131" s="225"/>
      <c r="D131" s="226" t="s">
        <v>154</v>
      </c>
      <c r="E131" s="227" t="s">
        <v>1</v>
      </c>
      <c r="F131" s="228" t="s">
        <v>555</v>
      </c>
      <c r="G131" s="225"/>
      <c r="H131" s="229">
        <v>2.423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5" t="s">
        <v>154</v>
      </c>
      <c r="AU131" s="235" t="s">
        <v>82</v>
      </c>
      <c r="AV131" s="12" t="s">
        <v>84</v>
      </c>
      <c r="AW131" s="12" t="s">
        <v>31</v>
      </c>
      <c r="AX131" s="12" t="s">
        <v>74</v>
      </c>
      <c r="AY131" s="235" t="s">
        <v>134</v>
      </c>
    </row>
    <row r="132" s="13" customFormat="1">
      <c r="A132" s="13"/>
      <c r="B132" s="236"/>
      <c r="C132" s="237"/>
      <c r="D132" s="226" t="s">
        <v>154</v>
      </c>
      <c r="E132" s="238" t="s">
        <v>1</v>
      </c>
      <c r="F132" s="239" t="s">
        <v>156</v>
      </c>
      <c r="G132" s="237"/>
      <c r="H132" s="240">
        <v>2.423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154</v>
      </c>
      <c r="AU132" s="246" t="s">
        <v>82</v>
      </c>
      <c r="AV132" s="13" t="s">
        <v>139</v>
      </c>
      <c r="AW132" s="13" t="s">
        <v>31</v>
      </c>
      <c r="AX132" s="13" t="s">
        <v>82</v>
      </c>
      <c r="AY132" s="246" t="s">
        <v>134</v>
      </c>
    </row>
    <row r="133" s="11" customFormat="1" ht="25.92" customHeight="1">
      <c r="A133" s="11"/>
      <c r="B133" s="197"/>
      <c r="C133" s="198"/>
      <c r="D133" s="199" t="s">
        <v>73</v>
      </c>
      <c r="E133" s="200" t="s">
        <v>150</v>
      </c>
      <c r="F133" s="200" t="s">
        <v>341</v>
      </c>
      <c r="G133" s="198"/>
      <c r="H133" s="198"/>
      <c r="I133" s="201"/>
      <c r="J133" s="202">
        <f>BK133</f>
        <v>0</v>
      </c>
      <c r="K133" s="198"/>
      <c r="L133" s="203"/>
      <c r="M133" s="204"/>
      <c r="N133" s="205"/>
      <c r="O133" s="205"/>
      <c r="P133" s="206">
        <f>SUM(P134:P159)</f>
        <v>0</v>
      </c>
      <c r="Q133" s="205"/>
      <c r="R133" s="206">
        <f>SUM(R134:R159)</f>
        <v>0</v>
      </c>
      <c r="S133" s="205"/>
      <c r="T133" s="207">
        <f>SUM(T134:T159)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8" t="s">
        <v>82</v>
      </c>
      <c r="AT133" s="209" t="s">
        <v>73</v>
      </c>
      <c r="AU133" s="209" t="s">
        <v>74</v>
      </c>
      <c r="AY133" s="208" t="s">
        <v>134</v>
      </c>
      <c r="BK133" s="210">
        <f>SUM(BK134:BK159)</f>
        <v>0</v>
      </c>
    </row>
    <row r="134" s="2" customFormat="1" ht="16.5" customHeight="1">
      <c r="A134" s="39"/>
      <c r="B134" s="40"/>
      <c r="C134" s="211" t="s">
        <v>150</v>
      </c>
      <c r="D134" s="211" t="s">
        <v>135</v>
      </c>
      <c r="E134" s="212" t="s">
        <v>343</v>
      </c>
      <c r="F134" s="213" t="s">
        <v>344</v>
      </c>
      <c r="G134" s="214" t="s">
        <v>138</v>
      </c>
      <c r="H134" s="215">
        <v>182.09999999999999</v>
      </c>
      <c r="I134" s="216"/>
      <c r="J134" s="217">
        <f>ROUND(I134*H134,2)</f>
        <v>0</v>
      </c>
      <c r="K134" s="213" t="s">
        <v>1</v>
      </c>
      <c r="L134" s="45"/>
      <c r="M134" s="218" t="s">
        <v>1</v>
      </c>
      <c r="N134" s="219" t="s">
        <v>39</v>
      </c>
      <c r="O134" s="9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2" t="s">
        <v>139</v>
      </c>
      <c r="AT134" s="222" t="s">
        <v>135</v>
      </c>
      <c r="AU134" s="222" t="s">
        <v>82</v>
      </c>
      <c r="AY134" s="18" t="s">
        <v>134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82</v>
      </c>
      <c r="BK134" s="223">
        <f>ROUND(I134*H134,2)</f>
        <v>0</v>
      </c>
      <c r="BL134" s="18" t="s">
        <v>139</v>
      </c>
      <c r="BM134" s="222" t="s">
        <v>153</v>
      </c>
    </row>
    <row r="135" s="14" customFormat="1">
      <c r="A135" s="14"/>
      <c r="B135" s="252"/>
      <c r="C135" s="253"/>
      <c r="D135" s="226" t="s">
        <v>154</v>
      </c>
      <c r="E135" s="254" t="s">
        <v>1</v>
      </c>
      <c r="F135" s="255" t="s">
        <v>556</v>
      </c>
      <c r="G135" s="253"/>
      <c r="H135" s="254" t="s">
        <v>1</v>
      </c>
      <c r="I135" s="256"/>
      <c r="J135" s="253"/>
      <c r="K135" s="253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154</v>
      </c>
      <c r="AU135" s="261" t="s">
        <v>82</v>
      </c>
      <c r="AV135" s="14" t="s">
        <v>82</v>
      </c>
      <c r="AW135" s="14" t="s">
        <v>31</v>
      </c>
      <c r="AX135" s="14" t="s">
        <v>74</v>
      </c>
      <c r="AY135" s="261" t="s">
        <v>134</v>
      </c>
    </row>
    <row r="136" s="12" customFormat="1">
      <c r="A136" s="12"/>
      <c r="B136" s="224"/>
      <c r="C136" s="225"/>
      <c r="D136" s="226" t="s">
        <v>154</v>
      </c>
      <c r="E136" s="227" t="s">
        <v>1</v>
      </c>
      <c r="F136" s="228" t="s">
        <v>553</v>
      </c>
      <c r="G136" s="225"/>
      <c r="H136" s="229">
        <v>182.09999999999999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5" t="s">
        <v>154</v>
      </c>
      <c r="AU136" s="235" t="s">
        <v>82</v>
      </c>
      <c r="AV136" s="12" t="s">
        <v>84</v>
      </c>
      <c r="AW136" s="12" t="s">
        <v>31</v>
      </c>
      <c r="AX136" s="12" t="s">
        <v>74</v>
      </c>
      <c r="AY136" s="235" t="s">
        <v>134</v>
      </c>
    </row>
    <row r="137" s="13" customFormat="1">
      <c r="A137" s="13"/>
      <c r="B137" s="236"/>
      <c r="C137" s="237"/>
      <c r="D137" s="226" t="s">
        <v>154</v>
      </c>
      <c r="E137" s="238" t="s">
        <v>1</v>
      </c>
      <c r="F137" s="239" t="s">
        <v>156</v>
      </c>
      <c r="G137" s="237"/>
      <c r="H137" s="240">
        <v>182.09999999999999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154</v>
      </c>
      <c r="AU137" s="246" t="s">
        <v>82</v>
      </c>
      <c r="AV137" s="13" t="s">
        <v>139</v>
      </c>
      <c r="AW137" s="13" t="s">
        <v>31</v>
      </c>
      <c r="AX137" s="13" t="s">
        <v>82</v>
      </c>
      <c r="AY137" s="246" t="s">
        <v>134</v>
      </c>
    </row>
    <row r="138" s="2" customFormat="1" ht="16.5" customHeight="1">
      <c r="A138" s="39"/>
      <c r="B138" s="40"/>
      <c r="C138" s="211" t="s">
        <v>146</v>
      </c>
      <c r="D138" s="211" t="s">
        <v>135</v>
      </c>
      <c r="E138" s="212" t="s">
        <v>380</v>
      </c>
      <c r="F138" s="213" t="s">
        <v>557</v>
      </c>
      <c r="G138" s="214" t="s">
        <v>138</v>
      </c>
      <c r="H138" s="215">
        <v>4.4000000000000004</v>
      </c>
      <c r="I138" s="216"/>
      <c r="J138" s="217">
        <f>ROUND(I138*H138,2)</f>
        <v>0</v>
      </c>
      <c r="K138" s="213" t="s">
        <v>1</v>
      </c>
      <c r="L138" s="45"/>
      <c r="M138" s="218" t="s">
        <v>1</v>
      </c>
      <c r="N138" s="219" t="s">
        <v>39</v>
      </c>
      <c r="O138" s="9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2" t="s">
        <v>139</v>
      </c>
      <c r="AT138" s="222" t="s">
        <v>135</v>
      </c>
      <c r="AU138" s="222" t="s">
        <v>82</v>
      </c>
      <c r="AY138" s="18" t="s">
        <v>134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8" t="s">
        <v>82</v>
      </c>
      <c r="BK138" s="223">
        <f>ROUND(I138*H138,2)</f>
        <v>0</v>
      </c>
      <c r="BL138" s="18" t="s">
        <v>139</v>
      </c>
      <c r="BM138" s="222" t="s">
        <v>8</v>
      </c>
    </row>
    <row r="139" s="14" customFormat="1">
      <c r="A139" s="14"/>
      <c r="B139" s="252"/>
      <c r="C139" s="253"/>
      <c r="D139" s="226" t="s">
        <v>154</v>
      </c>
      <c r="E139" s="254" t="s">
        <v>1</v>
      </c>
      <c r="F139" s="255" t="s">
        <v>558</v>
      </c>
      <c r="G139" s="253"/>
      <c r="H139" s="254" t="s">
        <v>1</v>
      </c>
      <c r="I139" s="256"/>
      <c r="J139" s="253"/>
      <c r="K139" s="253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154</v>
      </c>
      <c r="AU139" s="261" t="s">
        <v>82</v>
      </c>
      <c r="AV139" s="14" t="s">
        <v>82</v>
      </c>
      <c r="AW139" s="14" t="s">
        <v>31</v>
      </c>
      <c r="AX139" s="14" t="s">
        <v>74</v>
      </c>
      <c r="AY139" s="261" t="s">
        <v>134</v>
      </c>
    </row>
    <row r="140" s="12" customFormat="1">
      <c r="A140" s="12"/>
      <c r="B140" s="224"/>
      <c r="C140" s="225"/>
      <c r="D140" s="226" t="s">
        <v>154</v>
      </c>
      <c r="E140" s="227" t="s">
        <v>1</v>
      </c>
      <c r="F140" s="228" t="s">
        <v>559</v>
      </c>
      <c r="G140" s="225"/>
      <c r="H140" s="229">
        <v>2.5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5" t="s">
        <v>154</v>
      </c>
      <c r="AU140" s="235" t="s">
        <v>82</v>
      </c>
      <c r="AV140" s="12" t="s">
        <v>84</v>
      </c>
      <c r="AW140" s="12" t="s">
        <v>31</v>
      </c>
      <c r="AX140" s="12" t="s">
        <v>74</v>
      </c>
      <c r="AY140" s="235" t="s">
        <v>134</v>
      </c>
    </row>
    <row r="141" s="14" customFormat="1">
      <c r="A141" s="14"/>
      <c r="B141" s="252"/>
      <c r="C141" s="253"/>
      <c r="D141" s="226" t="s">
        <v>154</v>
      </c>
      <c r="E141" s="254" t="s">
        <v>1</v>
      </c>
      <c r="F141" s="255" t="s">
        <v>352</v>
      </c>
      <c r="G141" s="253"/>
      <c r="H141" s="254" t="s">
        <v>1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154</v>
      </c>
      <c r="AU141" s="261" t="s">
        <v>82</v>
      </c>
      <c r="AV141" s="14" t="s">
        <v>82</v>
      </c>
      <c r="AW141" s="14" t="s">
        <v>31</v>
      </c>
      <c r="AX141" s="14" t="s">
        <v>74</v>
      </c>
      <c r="AY141" s="261" t="s">
        <v>134</v>
      </c>
    </row>
    <row r="142" s="12" customFormat="1">
      <c r="A142" s="12"/>
      <c r="B142" s="224"/>
      <c r="C142" s="225"/>
      <c r="D142" s="226" t="s">
        <v>154</v>
      </c>
      <c r="E142" s="227" t="s">
        <v>1</v>
      </c>
      <c r="F142" s="228" t="s">
        <v>560</v>
      </c>
      <c r="G142" s="225"/>
      <c r="H142" s="229">
        <v>1.8999999999999999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154</v>
      </c>
      <c r="AU142" s="235" t="s">
        <v>82</v>
      </c>
      <c r="AV142" s="12" t="s">
        <v>84</v>
      </c>
      <c r="AW142" s="12" t="s">
        <v>31</v>
      </c>
      <c r="AX142" s="12" t="s">
        <v>74</v>
      </c>
      <c r="AY142" s="235" t="s">
        <v>134</v>
      </c>
    </row>
    <row r="143" s="13" customFormat="1">
      <c r="A143" s="13"/>
      <c r="B143" s="236"/>
      <c r="C143" s="237"/>
      <c r="D143" s="226" t="s">
        <v>154</v>
      </c>
      <c r="E143" s="238" t="s">
        <v>1</v>
      </c>
      <c r="F143" s="239" t="s">
        <v>156</v>
      </c>
      <c r="G143" s="237"/>
      <c r="H143" s="240">
        <v>4.4000000000000004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154</v>
      </c>
      <c r="AU143" s="246" t="s">
        <v>82</v>
      </c>
      <c r="AV143" s="13" t="s">
        <v>139</v>
      </c>
      <c r="AW143" s="13" t="s">
        <v>31</v>
      </c>
      <c r="AX143" s="13" t="s">
        <v>82</v>
      </c>
      <c r="AY143" s="246" t="s">
        <v>134</v>
      </c>
    </row>
    <row r="144" s="2" customFormat="1" ht="16.5" customHeight="1">
      <c r="A144" s="39"/>
      <c r="B144" s="40"/>
      <c r="C144" s="211" t="s">
        <v>160</v>
      </c>
      <c r="D144" s="211" t="s">
        <v>135</v>
      </c>
      <c r="E144" s="212" t="s">
        <v>541</v>
      </c>
      <c r="F144" s="213" t="s">
        <v>381</v>
      </c>
      <c r="G144" s="214" t="s">
        <v>138</v>
      </c>
      <c r="H144" s="215">
        <v>182.09999999999999</v>
      </c>
      <c r="I144" s="216"/>
      <c r="J144" s="217">
        <f>ROUND(I144*H144,2)</f>
        <v>0</v>
      </c>
      <c r="K144" s="213" t="s">
        <v>1</v>
      </c>
      <c r="L144" s="45"/>
      <c r="M144" s="218" t="s">
        <v>1</v>
      </c>
      <c r="N144" s="219" t="s">
        <v>39</v>
      </c>
      <c r="O144" s="9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2" t="s">
        <v>139</v>
      </c>
      <c r="AT144" s="222" t="s">
        <v>135</v>
      </c>
      <c r="AU144" s="222" t="s">
        <v>82</v>
      </c>
      <c r="AY144" s="18" t="s">
        <v>134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82</v>
      </c>
      <c r="BK144" s="223">
        <f>ROUND(I144*H144,2)</f>
        <v>0</v>
      </c>
      <c r="BL144" s="18" t="s">
        <v>139</v>
      </c>
      <c r="BM144" s="222" t="s">
        <v>163</v>
      </c>
    </row>
    <row r="145" s="14" customFormat="1">
      <c r="A145" s="14"/>
      <c r="B145" s="252"/>
      <c r="C145" s="253"/>
      <c r="D145" s="226" t="s">
        <v>154</v>
      </c>
      <c r="E145" s="254" t="s">
        <v>1</v>
      </c>
      <c r="F145" s="255" t="s">
        <v>552</v>
      </c>
      <c r="G145" s="253"/>
      <c r="H145" s="254" t="s">
        <v>1</v>
      </c>
      <c r="I145" s="256"/>
      <c r="J145" s="253"/>
      <c r="K145" s="253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154</v>
      </c>
      <c r="AU145" s="261" t="s">
        <v>82</v>
      </c>
      <c r="AV145" s="14" t="s">
        <v>82</v>
      </c>
      <c r="AW145" s="14" t="s">
        <v>31</v>
      </c>
      <c r="AX145" s="14" t="s">
        <v>74</v>
      </c>
      <c r="AY145" s="261" t="s">
        <v>134</v>
      </c>
    </row>
    <row r="146" s="12" customFormat="1">
      <c r="A146" s="12"/>
      <c r="B146" s="224"/>
      <c r="C146" s="225"/>
      <c r="D146" s="226" t="s">
        <v>154</v>
      </c>
      <c r="E146" s="227" t="s">
        <v>1</v>
      </c>
      <c r="F146" s="228" t="s">
        <v>553</v>
      </c>
      <c r="G146" s="225"/>
      <c r="H146" s="229">
        <v>182.09999999999999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154</v>
      </c>
      <c r="AU146" s="235" t="s">
        <v>82</v>
      </c>
      <c r="AV146" s="12" t="s">
        <v>84</v>
      </c>
      <c r="AW146" s="12" t="s">
        <v>31</v>
      </c>
      <c r="AX146" s="12" t="s">
        <v>74</v>
      </c>
      <c r="AY146" s="235" t="s">
        <v>134</v>
      </c>
    </row>
    <row r="147" s="13" customFormat="1">
      <c r="A147" s="13"/>
      <c r="B147" s="236"/>
      <c r="C147" s="237"/>
      <c r="D147" s="226" t="s">
        <v>154</v>
      </c>
      <c r="E147" s="238" t="s">
        <v>1</v>
      </c>
      <c r="F147" s="239" t="s">
        <v>156</v>
      </c>
      <c r="G147" s="237"/>
      <c r="H147" s="240">
        <v>182.09999999999999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154</v>
      </c>
      <c r="AU147" s="246" t="s">
        <v>82</v>
      </c>
      <c r="AV147" s="13" t="s">
        <v>139</v>
      </c>
      <c r="AW147" s="13" t="s">
        <v>31</v>
      </c>
      <c r="AX147" s="13" t="s">
        <v>82</v>
      </c>
      <c r="AY147" s="246" t="s">
        <v>134</v>
      </c>
    </row>
    <row r="148" s="2" customFormat="1" ht="16.5" customHeight="1">
      <c r="A148" s="39"/>
      <c r="B148" s="40"/>
      <c r="C148" s="211" t="s">
        <v>149</v>
      </c>
      <c r="D148" s="211" t="s">
        <v>135</v>
      </c>
      <c r="E148" s="212" t="s">
        <v>401</v>
      </c>
      <c r="F148" s="213" t="s">
        <v>402</v>
      </c>
      <c r="G148" s="214" t="s">
        <v>138</v>
      </c>
      <c r="H148" s="215">
        <v>2.0899999999999999</v>
      </c>
      <c r="I148" s="216"/>
      <c r="J148" s="217">
        <f>ROUND(I148*H148,2)</f>
        <v>0</v>
      </c>
      <c r="K148" s="213" t="s">
        <v>1</v>
      </c>
      <c r="L148" s="45"/>
      <c r="M148" s="218" t="s">
        <v>1</v>
      </c>
      <c r="N148" s="219" t="s">
        <v>39</v>
      </c>
      <c r="O148" s="92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2" t="s">
        <v>139</v>
      </c>
      <c r="AT148" s="222" t="s">
        <v>135</v>
      </c>
      <c r="AU148" s="222" t="s">
        <v>82</v>
      </c>
      <c r="AY148" s="18" t="s">
        <v>134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8" t="s">
        <v>82</v>
      </c>
      <c r="BK148" s="223">
        <f>ROUND(I148*H148,2)</f>
        <v>0</v>
      </c>
      <c r="BL148" s="18" t="s">
        <v>139</v>
      </c>
      <c r="BM148" s="222" t="s">
        <v>168</v>
      </c>
    </row>
    <row r="149" s="14" customFormat="1">
      <c r="A149" s="14"/>
      <c r="B149" s="252"/>
      <c r="C149" s="253"/>
      <c r="D149" s="226" t="s">
        <v>154</v>
      </c>
      <c r="E149" s="254" t="s">
        <v>1</v>
      </c>
      <c r="F149" s="255" t="s">
        <v>346</v>
      </c>
      <c r="G149" s="253"/>
      <c r="H149" s="254" t="s">
        <v>1</v>
      </c>
      <c r="I149" s="256"/>
      <c r="J149" s="253"/>
      <c r="K149" s="253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154</v>
      </c>
      <c r="AU149" s="261" t="s">
        <v>82</v>
      </c>
      <c r="AV149" s="14" t="s">
        <v>82</v>
      </c>
      <c r="AW149" s="14" t="s">
        <v>31</v>
      </c>
      <c r="AX149" s="14" t="s">
        <v>74</v>
      </c>
      <c r="AY149" s="261" t="s">
        <v>134</v>
      </c>
    </row>
    <row r="150" s="12" customFormat="1">
      <c r="A150" s="12"/>
      <c r="B150" s="224"/>
      <c r="C150" s="225"/>
      <c r="D150" s="226" t="s">
        <v>154</v>
      </c>
      <c r="E150" s="227" t="s">
        <v>1</v>
      </c>
      <c r="F150" s="228" t="s">
        <v>561</v>
      </c>
      <c r="G150" s="225"/>
      <c r="H150" s="229">
        <v>2.0899999999999999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5" t="s">
        <v>154</v>
      </c>
      <c r="AU150" s="235" t="s">
        <v>82</v>
      </c>
      <c r="AV150" s="12" t="s">
        <v>84</v>
      </c>
      <c r="AW150" s="12" t="s">
        <v>31</v>
      </c>
      <c r="AX150" s="12" t="s">
        <v>74</v>
      </c>
      <c r="AY150" s="235" t="s">
        <v>134</v>
      </c>
    </row>
    <row r="151" s="13" customFormat="1">
      <c r="A151" s="13"/>
      <c r="B151" s="236"/>
      <c r="C151" s="237"/>
      <c r="D151" s="226" t="s">
        <v>154</v>
      </c>
      <c r="E151" s="238" t="s">
        <v>1</v>
      </c>
      <c r="F151" s="239" t="s">
        <v>156</v>
      </c>
      <c r="G151" s="237"/>
      <c r="H151" s="240">
        <v>2.0899999999999999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154</v>
      </c>
      <c r="AU151" s="246" t="s">
        <v>82</v>
      </c>
      <c r="AV151" s="13" t="s">
        <v>139</v>
      </c>
      <c r="AW151" s="13" t="s">
        <v>31</v>
      </c>
      <c r="AX151" s="13" t="s">
        <v>82</v>
      </c>
      <c r="AY151" s="246" t="s">
        <v>134</v>
      </c>
    </row>
    <row r="152" s="2" customFormat="1" ht="16.5" customHeight="1">
      <c r="A152" s="39"/>
      <c r="B152" s="40"/>
      <c r="C152" s="211" t="s">
        <v>173</v>
      </c>
      <c r="D152" s="211" t="s">
        <v>135</v>
      </c>
      <c r="E152" s="212" t="s">
        <v>412</v>
      </c>
      <c r="F152" s="213" t="s">
        <v>413</v>
      </c>
      <c r="G152" s="214" t="s">
        <v>138</v>
      </c>
      <c r="H152" s="215">
        <v>2.75</v>
      </c>
      <c r="I152" s="216"/>
      <c r="J152" s="217">
        <f>ROUND(I152*H152,2)</f>
        <v>0</v>
      </c>
      <c r="K152" s="213" t="s">
        <v>1</v>
      </c>
      <c r="L152" s="45"/>
      <c r="M152" s="218" t="s">
        <v>1</v>
      </c>
      <c r="N152" s="219" t="s">
        <v>39</v>
      </c>
      <c r="O152" s="9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139</v>
      </c>
      <c r="AT152" s="222" t="s">
        <v>135</v>
      </c>
      <c r="AU152" s="222" t="s">
        <v>82</v>
      </c>
      <c r="AY152" s="18" t="s">
        <v>134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82</v>
      </c>
      <c r="BK152" s="223">
        <f>ROUND(I152*H152,2)</f>
        <v>0</v>
      </c>
      <c r="BL152" s="18" t="s">
        <v>139</v>
      </c>
      <c r="BM152" s="222" t="s">
        <v>176</v>
      </c>
    </row>
    <row r="153" s="14" customFormat="1">
      <c r="A153" s="14"/>
      <c r="B153" s="252"/>
      <c r="C153" s="253"/>
      <c r="D153" s="226" t="s">
        <v>154</v>
      </c>
      <c r="E153" s="254" t="s">
        <v>1</v>
      </c>
      <c r="F153" s="255" t="s">
        <v>415</v>
      </c>
      <c r="G153" s="253"/>
      <c r="H153" s="254" t="s">
        <v>1</v>
      </c>
      <c r="I153" s="256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154</v>
      </c>
      <c r="AU153" s="261" t="s">
        <v>82</v>
      </c>
      <c r="AV153" s="14" t="s">
        <v>82</v>
      </c>
      <c r="AW153" s="14" t="s">
        <v>31</v>
      </c>
      <c r="AX153" s="14" t="s">
        <v>74</v>
      </c>
      <c r="AY153" s="261" t="s">
        <v>134</v>
      </c>
    </row>
    <row r="154" s="12" customFormat="1">
      <c r="A154" s="12"/>
      <c r="B154" s="224"/>
      <c r="C154" s="225"/>
      <c r="D154" s="226" t="s">
        <v>154</v>
      </c>
      <c r="E154" s="227" t="s">
        <v>1</v>
      </c>
      <c r="F154" s="228" t="s">
        <v>562</v>
      </c>
      <c r="G154" s="225"/>
      <c r="H154" s="229">
        <v>2.75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5" t="s">
        <v>154</v>
      </c>
      <c r="AU154" s="235" t="s">
        <v>82</v>
      </c>
      <c r="AV154" s="12" t="s">
        <v>84</v>
      </c>
      <c r="AW154" s="12" t="s">
        <v>31</v>
      </c>
      <c r="AX154" s="12" t="s">
        <v>74</v>
      </c>
      <c r="AY154" s="235" t="s">
        <v>134</v>
      </c>
    </row>
    <row r="155" s="13" customFormat="1">
      <c r="A155" s="13"/>
      <c r="B155" s="236"/>
      <c r="C155" s="237"/>
      <c r="D155" s="226" t="s">
        <v>154</v>
      </c>
      <c r="E155" s="238" t="s">
        <v>1</v>
      </c>
      <c r="F155" s="239" t="s">
        <v>156</v>
      </c>
      <c r="G155" s="237"/>
      <c r="H155" s="240">
        <v>2.75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154</v>
      </c>
      <c r="AU155" s="246" t="s">
        <v>82</v>
      </c>
      <c r="AV155" s="13" t="s">
        <v>139</v>
      </c>
      <c r="AW155" s="13" t="s">
        <v>31</v>
      </c>
      <c r="AX155" s="13" t="s">
        <v>82</v>
      </c>
      <c r="AY155" s="246" t="s">
        <v>134</v>
      </c>
    </row>
    <row r="156" s="2" customFormat="1" ht="16.5" customHeight="1">
      <c r="A156" s="39"/>
      <c r="B156" s="40"/>
      <c r="C156" s="211" t="s">
        <v>153</v>
      </c>
      <c r="D156" s="211" t="s">
        <v>135</v>
      </c>
      <c r="E156" s="212" t="s">
        <v>543</v>
      </c>
      <c r="F156" s="213" t="s">
        <v>544</v>
      </c>
      <c r="G156" s="214" t="s">
        <v>138</v>
      </c>
      <c r="H156" s="215">
        <v>200.31</v>
      </c>
      <c r="I156" s="216"/>
      <c r="J156" s="217">
        <f>ROUND(I156*H156,2)</f>
        <v>0</v>
      </c>
      <c r="K156" s="213" t="s">
        <v>1</v>
      </c>
      <c r="L156" s="45"/>
      <c r="M156" s="218" t="s">
        <v>1</v>
      </c>
      <c r="N156" s="219" t="s">
        <v>39</v>
      </c>
      <c r="O156" s="9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139</v>
      </c>
      <c r="AT156" s="222" t="s">
        <v>135</v>
      </c>
      <c r="AU156" s="222" t="s">
        <v>82</v>
      </c>
      <c r="AY156" s="18" t="s">
        <v>134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82</v>
      </c>
      <c r="BK156" s="223">
        <f>ROUND(I156*H156,2)</f>
        <v>0</v>
      </c>
      <c r="BL156" s="18" t="s">
        <v>139</v>
      </c>
      <c r="BM156" s="222" t="s">
        <v>180</v>
      </c>
    </row>
    <row r="157" s="14" customFormat="1">
      <c r="A157" s="14"/>
      <c r="B157" s="252"/>
      <c r="C157" s="253"/>
      <c r="D157" s="226" t="s">
        <v>154</v>
      </c>
      <c r="E157" s="254" t="s">
        <v>1</v>
      </c>
      <c r="F157" s="255" t="s">
        <v>552</v>
      </c>
      <c r="G157" s="253"/>
      <c r="H157" s="254" t="s">
        <v>1</v>
      </c>
      <c r="I157" s="256"/>
      <c r="J157" s="253"/>
      <c r="K157" s="253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154</v>
      </c>
      <c r="AU157" s="261" t="s">
        <v>82</v>
      </c>
      <c r="AV157" s="14" t="s">
        <v>82</v>
      </c>
      <c r="AW157" s="14" t="s">
        <v>31</v>
      </c>
      <c r="AX157" s="14" t="s">
        <v>74</v>
      </c>
      <c r="AY157" s="261" t="s">
        <v>134</v>
      </c>
    </row>
    <row r="158" s="12" customFormat="1">
      <c r="A158" s="12"/>
      <c r="B158" s="224"/>
      <c r="C158" s="225"/>
      <c r="D158" s="226" t="s">
        <v>154</v>
      </c>
      <c r="E158" s="227" t="s">
        <v>1</v>
      </c>
      <c r="F158" s="228" t="s">
        <v>563</v>
      </c>
      <c r="G158" s="225"/>
      <c r="H158" s="229">
        <v>200.31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5" t="s">
        <v>154</v>
      </c>
      <c r="AU158" s="235" t="s">
        <v>82</v>
      </c>
      <c r="AV158" s="12" t="s">
        <v>84</v>
      </c>
      <c r="AW158" s="12" t="s">
        <v>31</v>
      </c>
      <c r="AX158" s="12" t="s">
        <v>74</v>
      </c>
      <c r="AY158" s="235" t="s">
        <v>134</v>
      </c>
    </row>
    <row r="159" s="13" customFormat="1">
      <c r="A159" s="13"/>
      <c r="B159" s="236"/>
      <c r="C159" s="237"/>
      <c r="D159" s="226" t="s">
        <v>154</v>
      </c>
      <c r="E159" s="238" t="s">
        <v>1</v>
      </c>
      <c r="F159" s="239" t="s">
        <v>156</v>
      </c>
      <c r="G159" s="237"/>
      <c r="H159" s="240">
        <v>200.31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154</v>
      </c>
      <c r="AU159" s="246" t="s">
        <v>82</v>
      </c>
      <c r="AV159" s="13" t="s">
        <v>139</v>
      </c>
      <c r="AW159" s="13" t="s">
        <v>31</v>
      </c>
      <c r="AX159" s="13" t="s">
        <v>82</v>
      </c>
      <c r="AY159" s="246" t="s">
        <v>134</v>
      </c>
    </row>
    <row r="160" s="11" customFormat="1" ht="25.92" customHeight="1">
      <c r="A160" s="11"/>
      <c r="B160" s="197"/>
      <c r="C160" s="198"/>
      <c r="D160" s="199" t="s">
        <v>73</v>
      </c>
      <c r="E160" s="200" t="s">
        <v>423</v>
      </c>
      <c r="F160" s="200" t="s">
        <v>424</v>
      </c>
      <c r="G160" s="198"/>
      <c r="H160" s="198"/>
      <c r="I160" s="201"/>
      <c r="J160" s="202">
        <f>BK160</f>
        <v>0</v>
      </c>
      <c r="K160" s="198"/>
      <c r="L160" s="203"/>
      <c r="M160" s="204"/>
      <c r="N160" s="205"/>
      <c r="O160" s="205"/>
      <c r="P160" s="206">
        <f>SUM(P161:P164)</f>
        <v>0</v>
      </c>
      <c r="Q160" s="205"/>
      <c r="R160" s="206">
        <f>SUM(R161:R164)</f>
        <v>0</v>
      </c>
      <c r="S160" s="205"/>
      <c r="T160" s="207">
        <f>SUM(T161:T164)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8" t="s">
        <v>82</v>
      </c>
      <c r="AT160" s="209" t="s">
        <v>73</v>
      </c>
      <c r="AU160" s="209" t="s">
        <v>74</v>
      </c>
      <c r="AY160" s="208" t="s">
        <v>134</v>
      </c>
      <c r="BK160" s="210">
        <f>SUM(BK161:BK164)</f>
        <v>0</v>
      </c>
    </row>
    <row r="161" s="2" customFormat="1" ht="16.5" customHeight="1">
      <c r="A161" s="39"/>
      <c r="B161" s="40"/>
      <c r="C161" s="211" t="s">
        <v>182</v>
      </c>
      <c r="D161" s="211" t="s">
        <v>135</v>
      </c>
      <c r="E161" s="212" t="s">
        <v>438</v>
      </c>
      <c r="F161" s="213" t="s">
        <v>439</v>
      </c>
      <c r="G161" s="214" t="s">
        <v>318</v>
      </c>
      <c r="H161" s="215">
        <v>80.599999999999994</v>
      </c>
      <c r="I161" s="216"/>
      <c r="J161" s="217">
        <f>ROUND(I161*H161,2)</f>
        <v>0</v>
      </c>
      <c r="K161" s="213" t="s">
        <v>1</v>
      </c>
      <c r="L161" s="45"/>
      <c r="M161" s="218" t="s">
        <v>1</v>
      </c>
      <c r="N161" s="219" t="s">
        <v>39</v>
      </c>
      <c r="O161" s="9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139</v>
      </c>
      <c r="AT161" s="222" t="s">
        <v>135</v>
      </c>
      <c r="AU161" s="222" t="s">
        <v>82</v>
      </c>
      <c r="AY161" s="18" t="s">
        <v>134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82</v>
      </c>
      <c r="BK161" s="223">
        <f>ROUND(I161*H161,2)</f>
        <v>0</v>
      </c>
      <c r="BL161" s="18" t="s">
        <v>139</v>
      </c>
      <c r="BM161" s="222" t="s">
        <v>185</v>
      </c>
    </row>
    <row r="162" s="14" customFormat="1">
      <c r="A162" s="14"/>
      <c r="B162" s="252"/>
      <c r="C162" s="253"/>
      <c r="D162" s="226" t="s">
        <v>154</v>
      </c>
      <c r="E162" s="254" t="s">
        <v>1</v>
      </c>
      <c r="F162" s="255" t="s">
        <v>441</v>
      </c>
      <c r="G162" s="253"/>
      <c r="H162" s="254" t="s">
        <v>1</v>
      </c>
      <c r="I162" s="256"/>
      <c r="J162" s="253"/>
      <c r="K162" s="253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154</v>
      </c>
      <c r="AU162" s="261" t="s">
        <v>82</v>
      </c>
      <c r="AV162" s="14" t="s">
        <v>82</v>
      </c>
      <c r="AW162" s="14" t="s">
        <v>31</v>
      </c>
      <c r="AX162" s="14" t="s">
        <v>74</v>
      </c>
      <c r="AY162" s="261" t="s">
        <v>134</v>
      </c>
    </row>
    <row r="163" s="12" customFormat="1">
      <c r="A163" s="12"/>
      <c r="B163" s="224"/>
      <c r="C163" s="225"/>
      <c r="D163" s="226" t="s">
        <v>154</v>
      </c>
      <c r="E163" s="227" t="s">
        <v>1</v>
      </c>
      <c r="F163" s="228" t="s">
        <v>564</v>
      </c>
      <c r="G163" s="225"/>
      <c r="H163" s="229">
        <v>80.599999999999994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5" t="s">
        <v>154</v>
      </c>
      <c r="AU163" s="235" t="s">
        <v>82</v>
      </c>
      <c r="AV163" s="12" t="s">
        <v>84</v>
      </c>
      <c r="AW163" s="12" t="s">
        <v>31</v>
      </c>
      <c r="AX163" s="12" t="s">
        <v>74</v>
      </c>
      <c r="AY163" s="235" t="s">
        <v>134</v>
      </c>
    </row>
    <row r="164" s="13" customFormat="1">
      <c r="A164" s="13"/>
      <c r="B164" s="236"/>
      <c r="C164" s="237"/>
      <c r="D164" s="226" t="s">
        <v>154</v>
      </c>
      <c r="E164" s="238" t="s">
        <v>1</v>
      </c>
      <c r="F164" s="239" t="s">
        <v>156</v>
      </c>
      <c r="G164" s="237"/>
      <c r="H164" s="240">
        <v>80.599999999999994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154</v>
      </c>
      <c r="AU164" s="246" t="s">
        <v>82</v>
      </c>
      <c r="AV164" s="13" t="s">
        <v>139</v>
      </c>
      <c r="AW164" s="13" t="s">
        <v>31</v>
      </c>
      <c r="AX164" s="13" t="s">
        <v>82</v>
      </c>
      <c r="AY164" s="246" t="s">
        <v>134</v>
      </c>
    </row>
    <row r="165" s="11" customFormat="1" ht="25.92" customHeight="1">
      <c r="A165" s="11"/>
      <c r="B165" s="197"/>
      <c r="C165" s="198"/>
      <c r="D165" s="199" t="s">
        <v>73</v>
      </c>
      <c r="E165" s="200" t="s">
        <v>499</v>
      </c>
      <c r="F165" s="200" t="s">
        <v>232</v>
      </c>
      <c r="G165" s="198"/>
      <c r="H165" s="198"/>
      <c r="I165" s="201"/>
      <c r="J165" s="202">
        <f>BK165</f>
        <v>0</v>
      </c>
      <c r="K165" s="198"/>
      <c r="L165" s="203"/>
      <c r="M165" s="204"/>
      <c r="N165" s="205"/>
      <c r="O165" s="205"/>
      <c r="P165" s="206">
        <f>P166</f>
        <v>0</v>
      </c>
      <c r="Q165" s="205"/>
      <c r="R165" s="206">
        <f>R166</f>
        <v>0</v>
      </c>
      <c r="S165" s="205"/>
      <c r="T165" s="207">
        <f>T166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8" t="s">
        <v>82</v>
      </c>
      <c r="AT165" s="209" t="s">
        <v>73</v>
      </c>
      <c r="AU165" s="209" t="s">
        <v>74</v>
      </c>
      <c r="AY165" s="208" t="s">
        <v>134</v>
      </c>
      <c r="BK165" s="210">
        <f>BK166</f>
        <v>0</v>
      </c>
    </row>
    <row r="166" s="2" customFormat="1" ht="16.5" customHeight="1">
      <c r="A166" s="39"/>
      <c r="B166" s="40"/>
      <c r="C166" s="211" t="s">
        <v>8</v>
      </c>
      <c r="D166" s="211" t="s">
        <v>135</v>
      </c>
      <c r="E166" s="212" t="s">
        <v>501</v>
      </c>
      <c r="F166" s="213" t="s">
        <v>502</v>
      </c>
      <c r="G166" s="214" t="s">
        <v>196</v>
      </c>
      <c r="H166" s="215">
        <v>120.865</v>
      </c>
      <c r="I166" s="216"/>
      <c r="J166" s="217">
        <f>ROUND(I166*H166,2)</f>
        <v>0</v>
      </c>
      <c r="K166" s="213" t="s">
        <v>1</v>
      </c>
      <c r="L166" s="45"/>
      <c r="M166" s="247" t="s">
        <v>1</v>
      </c>
      <c r="N166" s="248" t="s">
        <v>39</v>
      </c>
      <c r="O166" s="249"/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2" t="s">
        <v>139</v>
      </c>
      <c r="AT166" s="222" t="s">
        <v>135</v>
      </c>
      <c r="AU166" s="222" t="s">
        <v>82</v>
      </c>
      <c r="AY166" s="18" t="s">
        <v>134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82</v>
      </c>
      <c r="BK166" s="223">
        <f>ROUND(I166*H166,2)</f>
        <v>0</v>
      </c>
      <c r="BL166" s="18" t="s">
        <v>139</v>
      </c>
      <c r="BM166" s="222" t="s">
        <v>190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zxpX2KKeE7hYp+7jGkzZClHznEoXqPstX6VnLO700i0Bhc+f3Wf09UtGX04WyE+YyqSj67mrpsGJNze+MNAO7g==" hashValue="jmrEwgDwMba4XwbJuu8xO/++Fu4TGVWdOnRib0Iir57TJE+yoZ3LQkch5xxx6EQbbyC173vQ4OZ7QmHd1M4low==" algorithmName="SHA-512" password="CC35"/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565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ROUND((SUM(BE120:BE132)),  2)</f>
        <v>0</v>
      </c>
      <c r="G33" s="39"/>
      <c r="H33" s="39"/>
      <c r="I33" s="156">
        <v>0.20999999999999999</v>
      </c>
      <c r="J33" s="155">
        <f>ROUND(((SUM(BE120:BE132))*I33),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ROUND((SUM(BF120:BF132)),  2)</f>
        <v>0</v>
      </c>
      <c r="G34" s="39"/>
      <c r="H34" s="39"/>
      <c r="I34" s="156">
        <v>0.12</v>
      </c>
      <c r="J34" s="155">
        <f>ROUND(((SUM(BF120:BF132))*I34),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ROUND((SUM(BG120:BG132)),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ROUND((SUM(BH120:BH132)),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ROUND((SUM(BI120:BI132)),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101.4 - Stezka - uznatelné náklady - vyvolané investice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117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239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240</v>
      </c>
      <c r="E99" s="183"/>
      <c r="F99" s="183"/>
      <c r="G99" s="183"/>
      <c r="H99" s="183"/>
      <c r="I99" s="183"/>
      <c r="J99" s="184">
        <f>J129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241</v>
      </c>
      <c r="E100" s="183"/>
      <c r="F100" s="183"/>
      <c r="G100" s="183"/>
      <c r="H100" s="183"/>
      <c r="I100" s="183"/>
      <c r="J100" s="184">
        <f>J131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Stezka pro chodce a cyklisty kolem ZŠ Jablunkov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101.4 - Stezka - uznatelné náklady - vyvolané investice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25. 4. 2025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0" customFormat="1" ht="29.28" customHeight="1">
      <c r="A119" s="186"/>
      <c r="B119" s="187"/>
      <c r="C119" s="188" t="s">
        <v>121</v>
      </c>
      <c r="D119" s="189" t="s">
        <v>59</v>
      </c>
      <c r="E119" s="189" t="s">
        <v>55</v>
      </c>
      <c r="F119" s="189" t="s">
        <v>56</v>
      </c>
      <c r="G119" s="189" t="s">
        <v>122</v>
      </c>
      <c r="H119" s="189" t="s">
        <v>123</v>
      </c>
      <c r="I119" s="189" t="s">
        <v>124</v>
      </c>
      <c r="J119" s="189" t="s">
        <v>114</v>
      </c>
      <c r="K119" s="190" t="s">
        <v>125</v>
      </c>
      <c r="L119" s="191"/>
      <c r="M119" s="101" t="s">
        <v>1</v>
      </c>
      <c r="N119" s="102" t="s">
        <v>38</v>
      </c>
      <c r="O119" s="102" t="s">
        <v>126</v>
      </c>
      <c r="P119" s="102" t="s">
        <v>127</v>
      </c>
      <c r="Q119" s="102" t="s">
        <v>128</v>
      </c>
      <c r="R119" s="102" t="s">
        <v>129</v>
      </c>
      <c r="S119" s="102" t="s">
        <v>130</v>
      </c>
      <c r="T119" s="103" t="s">
        <v>131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9"/>
      <c r="B120" s="40"/>
      <c r="C120" s="108" t="s">
        <v>132</v>
      </c>
      <c r="D120" s="41"/>
      <c r="E120" s="41"/>
      <c r="F120" s="41"/>
      <c r="G120" s="41"/>
      <c r="H120" s="41"/>
      <c r="I120" s="41"/>
      <c r="J120" s="192">
        <f>BK120</f>
        <v>0</v>
      </c>
      <c r="K120" s="41"/>
      <c r="L120" s="45"/>
      <c r="M120" s="104"/>
      <c r="N120" s="193"/>
      <c r="O120" s="105"/>
      <c r="P120" s="194">
        <f>P121+P123+P129+P131</f>
        <v>0</v>
      </c>
      <c r="Q120" s="105"/>
      <c r="R120" s="194">
        <f>R121+R123+R129+R131</f>
        <v>0</v>
      </c>
      <c r="S120" s="105"/>
      <c r="T120" s="195">
        <f>T121+T123+T129+T131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73</v>
      </c>
      <c r="AU120" s="18" t="s">
        <v>116</v>
      </c>
      <c r="BK120" s="196">
        <f>BK121+BK123+BK129+BK131</f>
        <v>0</v>
      </c>
    </row>
    <row r="121" s="11" customFormat="1" ht="25.92" customHeight="1">
      <c r="A121" s="11"/>
      <c r="B121" s="197"/>
      <c r="C121" s="198"/>
      <c r="D121" s="199" t="s">
        <v>73</v>
      </c>
      <c r="E121" s="200" t="s">
        <v>82</v>
      </c>
      <c r="F121" s="200" t="s">
        <v>133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8" t="s">
        <v>82</v>
      </c>
      <c r="AT121" s="209" t="s">
        <v>73</v>
      </c>
      <c r="AU121" s="209" t="s">
        <v>74</v>
      </c>
      <c r="AY121" s="208" t="s">
        <v>134</v>
      </c>
      <c r="BK121" s="210">
        <f>BK122</f>
        <v>0</v>
      </c>
    </row>
    <row r="122" s="2" customFormat="1" ht="16.5" customHeight="1">
      <c r="A122" s="39"/>
      <c r="B122" s="40"/>
      <c r="C122" s="211" t="s">
        <v>82</v>
      </c>
      <c r="D122" s="211" t="s">
        <v>135</v>
      </c>
      <c r="E122" s="212" t="s">
        <v>273</v>
      </c>
      <c r="F122" s="213" t="s">
        <v>274</v>
      </c>
      <c r="G122" s="214" t="s">
        <v>138</v>
      </c>
      <c r="H122" s="215">
        <v>99.5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39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139</v>
      </c>
      <c r="AT122" s="222" t="s">
        <v>135</v>
      </c>
      <c r="AU122" s="222" t="s">
        <v>82</v>
      </c>
      <c r="AY122" s="18" t="s">
        <v>134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82</v>
      </c>
      <c r="BK122" s="223">
        <f>ROUND(I122*H122,2)</f>
        <v>0</v>
      </c>
      <c r="BL122" s="18" t="s">
        <v>139</v>
      </c>
      <c r="BM122" s="222" t="s">
        <v>84</v>
      </c>
    </row>
    <row r="123" s="11" customFormat="1" ht="25.92" customHeight="1">
      <c r="A123" s="11"/>
      <c r="B123" s="197"/>
      <c r="C123" s="198"/>
      <c r="D123" s="199" t="s">
        <v>73</v>
      </c>
      <c r="E123" s="200" t="s">
        <v>150</v>
      </c>
      <c r="F123" s="200" t="s">
        <v>341</v>
      </c>
      <c r="G123" s="198"/>
      <c r="H123" s="198"/>
      <c r="I123" s="201"/>
      <c r="J123" s="202">
        <f>BK123</f>
        <v>0</v>
      </c>
      <c r="K123" s="198"/>
      <c r="L123" s="203"/>
      <c r="M123" s="204"/>
      <c r="N123" s="205"/>
      <c r="O123" s="205"/>
      <c r="P123" s="206">
        <f>SUM(P124:P128)</f>
        <v>0</v>
      </c>
      <c r="Q123" s="205"/>
      <c r="R123" s="206">
        <f>SUM(R124:R128)</f>
        <v>0</v>
      </c>
      <c r="S123" s="205"/>
      <c r="T123" s="207">
        <f>SUM(T124:T128)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8" t="s">
        <v>82</v>
      </c>
      <c r="AT123" s="209" t="s">
        <v>73</v>
      </c>
      <c r="AU123" s="209" t="s">
        <v>74</v>
      </c>
      <c r="AY123" s="208" t="s">
        <v>134</v>
      </c>
      <c r="BK123" s="210">
        <f>SUM(BK124:BK128)</f>
        <v>0</v>
      </c>
    </row>
    <row r="124" s="2" customFormat="1" ht="16.5" customHeight="1">
      <c r="A124" s="39"/>
      <c r="B124" s="40"/>
      <c r="C124" s="211" t="s">
        <v>84</v>
      </c>
      <c r="D124" s="211" t="s">
        <v>135</v>
      </c>
      <c r="E124" s="212" t="s">
        <v>343</v>
      </c>
      <c r="F124" s="213" t="s">
        <v>344</v>
      </c>
      <c r="G124" s="214" t="s">
        <v>138</v>
      </c>
      <c r="H124" s="215">
        <v>99.5</v>
      </c>
      <c r="I124" s="216"/>
      <c r="J124" s="217">
        <f>ROUND(I124*H124,2)</f>
        <v>0</v>
      </c>
      <c r="K124" s="213" t="s">
        <v>1</v>
      </c>
      <c r="L124" s="45"/>
      <c r="M124" s="218" t="s">
        <v>1</v>
      </c>
      <c r="N124" s="219" t="s">
        <v>39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139</v>
      </c>
      <c r="AT124" s="222" t="s">
        <v>135</v>
      </c>
      <c r="AU124" s="222" t="s">
        <v>82</v>
      </c>
      <c r="AY124" s="18" t="s">
        <v>134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82</v>
      </c>
      <c r="BK124" s="223">
        <f>ROUND(I124*H124,2)</f>
        <v>0</v>
      </c>
      <c r="BL124" s="18" t="s">
        <v>139</v>
      </c>
      <c r="BM124" s="222" t="s">
        <v>139</v>
      </c>
    </row>
    <row r="125" s="2" customFormat="1" ht="16.5" customHeight="1">
      <c r="A125" s="39"/>
      <c r="B125" s="40"/>
      <c r="C125" s="211" t="s">
        <v>142</v>
      </c>
      <c r="D125" s="211" t="s">
        <v>135</v>
      </c>
      <c r="E125" s="212" t="s">
        <v>541</v>
      </c>
      <c r="F125" s="213" t="s">
        <v>381</v>
      </c>
      <c r="G125" s="214" t="s">
        <v>138</v>
      </c>
      <c r="H125" s="215">
        <v>99.5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39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139</v>
      </c>
      <c r="AT125" s="222" t="s">
        <v>135</v>
      </c>
      <c r="AU125" s="222" t="s">
        <v>82</v>
      </c>
      <c r="AY125" s="18" t="s">
        <v>134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82</v>
      </c>
      <c r="BK125" s="223">
        <f>ROUND(I125*H125,2)</f>
        <v>0</v>
      </c>
      <c r="BL125" s="18" t="s">
        <v>139</v>
      </c>
      <c r="BM125" s="222" t="s">
        <v>146</v>
      </c>
    </row>
    <row r="126" s="2" customFormat="1" ht="16.5" customHeight="1">
      <c r="A126" s="39"/>
      <c r="B126" s="40"/>
      <c r="C126" s="211" t="s">
        <v>139</v>
      </c>
      <c r="D126" s="211" t="s">
        <v>135</v>
      </c>
      <c r="E126" s="212" t="s">
        <v>543</v>
      </c>
      <c r="F126" s="213" t="s">
        <v>544</v>
      </c>
      <c r="G126" s="214" t="s">
        <v>138</v>
      </c>
      <c r="H126" s="215">
        <v>109.45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39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139</v>
      </c>
      <c r="AT126" s="222" t="s">
        <v>135</v>
      </c>
      <c r="AU126" s="222" t="s">
        <v>82</v>
      </c>
      <c r="AY126" s="18" t="s">
        <v>134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82</v>
      </c>
      <c r="BK126" s="223">
        <f>ROUND(I126*H126,2)</f>
        <v>0</v>
      </c>
      <c r="BL126" s="18" t="s">
        <v>139</v>
      </c>
      <c r="BM126" s="222" t="s">
        <v>149</v>
      </c>
    </row>
    <row r="127" s="12" customFormat="1">
      <c r="A127" s="12"/>
      <c r="B127" s="224"/>
      <c r="C127" s="225"/>
      <c r="D127" s="226" t="s">
        <v>154</v>
      </c>
      <c r="E127" s="227" t="s">
        <v>1</v>
      </c>
      <c r="F127" s="228" t="s">
        <v>566</v>
      </c>
      <c r="G127" s="225"/>
      <c r="H127" s="229">
        <v>109.45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5" t="s">
        <v>154</v>
      </c>
      <c r="AU127" s="235" t="s">
        <v>82</v>
      </c>
      <c r="AV127" s="12" t="s">
        <v>84</v>
      </c>
      <c r="AW127" s="12" t="s">
        <v>31</v>
      </c>
      <c r="AX127" s="12" t="s">
        <v>74</v>
      </c>
      <c r="AY127" s="235" t="s">
        <v>134</v>
      </c>
    </row>
    <row r="128" s="13" customFormat="1">
      <c r="A128" s="13"/>
      <c r="B128" s="236"/>
      <c r="C128" s="237"/>
      <c r="D128" s="226" t="s">
        <v>154</v>
      </c>
      <c r="E128" s="238" t="s">
        <v>1</v>
      </c>
      <c r="F128" s="239" t="s">
        <v>156</v>
      </c>
      <c r="G128" s="237"/>
      <c r="H128" s="240">
        <v>109.45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154</v>
      </c>
      <c r="AU128" s="246" t="s">
        <v>82</v>
      </c>
      <c r="AV128" s="13" t="s">
        <v>139</v>
      </c>
      <c r="AW128" s="13" t="s">
        <v>31</v>
      </c>
      <c r="AX128" s="13" t="s">
        <v>82</v>
      </c>
      <c r="AY128" s="246" t="s">
        <v>134</v>
      </c>
    </row>
    <row r="129" s="11" customFormat="1" ht="25.92" customHeight="1">
      <c r="A129" s="11"/>
      <c r="B129" s="197"/>
      <c r="C129" s="198"/>
      <c r="D129" s="199" t="s">
        <v>73</v>
      </c>
      <c r="E129" s="200" t="s">
        <v>423</v>
      </c>
      <c r="F129" s="200" t="s">
        <v>424</v>
      </c>
      <c r="G129" s="198"/>
      <c r="H129" s="198"/>
      <c r="I129" s="201"/>
      <c r="J129" s="202">
        <f>BK129</f>
        <v>0</v>
      </c>
      <c r="K129" s="198"/>
      <c r="L129" s="203"/>
      <c r="M129" s="204"/>
      <c r="N129" s="205"/>
      <c r="O129" s="205"/>
      <c r="P129" s="206">
        <f>P130</f>
        <v>0</v>
      </c>
      <c r="Q129" s="205"/>
      <c r="R129" s="206">
        <f>R130</f>
        <v>0</v>
      </c>
      <c r="S129" s="205"/>
      <c r="T129" s="207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8" t="s">
        <v>82</v>
      </c>
      <c r="AT129" s="209" t="s">
        <v>73</v>
      </c>
      <c r="AU129" s="209" t="s">
        <v>74</v>
      </c>
      <c r="AY129" s="208" t="s">
        <v>134</v>
      </c>
      <c r="BK129" s="210">
        <f>BK130</f>
        <v>0</v>
      </c>
    </row>
    <row r="130" s="2" customFormat="1" ht="16.5" customHeight="1">
      <c r="A130" s="39"/>
      <c r="B130" s="40"/>
      <c r="C130" s="211" t="s">
        <v>150</v>
      </c>
      <c r="D130" s="211" t="s">
        <v>135</v>
      </c>
      <c r="E130" s="212" t="s">
        <v>438</v>
      </c>
      <c r="F130" s="213" t="s">
        <v>439</v>
      </c>
      <c r="G130" s="214" t="s">
        <v>318</v>
      </c>
      <c r="H130" s="215">
        <v>36</v>
      </c>
      <c r="I130" s="216"/>
      <c r="J130" s="217">
        <f>ROUND(I130*H130,2)</f>
        <v>0</v>
      </c>
      <c r="K130" s="213" t="s">
        <v>1</v>
      </c>
      <c r="L130" s="45"/>
      <c r="M130" s="218" t="s">
        <v>1</v>
      </c>
      <c r="N130" s="219" t="s">
        <v>39</v>
      </c>
      <c r="O130" s="9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2" t="s">
        <v>139</v>
      </c>
      <c r="AT130" s="222" t="s">
        <v>135</v>
      </c>
      <c r="AU130" s="222" t="s">
        <v>82</v>
      </c>
      <c r="AY130" s="18" t="s">
        <v>134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8" t="s">
        <v>82</v>
      </c>
      <c r="BK130" s="223">
        <f>ROUND(I130*H130,2)</f>
        <v>0</v>
      </c>
      <c r="BL130" s="18" t="s">
        <v>139</v>
      </c>
      <c r="BM130" s="222" t="s">
        <v>153</v>
      </c>
    </row>
    <row r="131" s="11" customFormat="1" ht="25.92" customHeight="1">
      <c r="A131" s="11"/>
      <c r="B131" s="197"/>
      <c r="C131" s="198"/>
      <c r="D131" s="199" t="s">
        <v>73</v>
      </c>
      <c r="E131" s="200" t="s">
        <v>499</v>
      </c>
      <c r="F131" s="200" t="s">
        <v>232</v>
      </c>
      <c r="G131" s="198"/>
      <c r="H131" s="198"/>
      <c r="I131" s="201"/>
      <c r="J131" s="202">
        <f>BK131</f>
        <v>0</v>
      </c>
      <c r="K131" s="198"/>
      <c r="L131" s="203"/>
      <c r="M131" s="204"/>
      <c r="N131" s="205"/>
      <c r="O131" s="205"/>
      <c r="P131" s="206">
        <f>P132</f>
        <v>0</v>
      </c>
      <c r="Q131" s="205"/>
      <c r="R131" s="206">
        <f>R132</f>
        <v>0</v>
      </c>
      <c r="S131" s="205"/>
      <c r="T131" s="207">
        <f>T132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8" t="s">
        <v>82</v>
      </c>
      <c r="AT131" s="209" t="s">
        <v>73</v>
      </c>
      <c r="AU131" s="209" t="s">
        <v>74</v>
      </c>
      <c r="AY131" s="208" t="s">
        <v>134</v>
      </c>
      <c r="BK131" s="210">
        <f>BK132</f>
        <v>0</v>
      </c>
    </row>
    <row r="132" s="2" customFormat="1" ht="16.5" customHeight="1">
      <c r="A132" s="39"/>
      <c r="B132" s="40"/>
      <c r="C132" s="211" t="s">
        <v>146</v>
      </c>
      <c r="D132" s="211" t="s">
        <v>135</v>
      </c>
      <c r="E132" s="212" t="s">
        <v>501</v>
      </c>
      <c r="F132" s="213" t="s">
        <v>502</v>
      </c>
      <c r="G132" s="214" t="s">
        <v>196</v>
      </c>
      <c r="H132" s="215">
        <v>64.224999999999994</v>
      </c>
      <c r="I132" s="216"/>
      <c r="J132" s="217">
        <f>ROUND(I132*H132,2)</f>
        <v>0</v>
      </c>
      <c r="K132" s="213" t="s">
        <v>1</v>
      </c>
      <c r="L132" s="45"/>
      <c r="M132" s="247" t="s">
        <v>1</v>
      </c>
      <c r="N132" s="248" t="s">
        <v>39</v>
      </c>
      <c r="O132" s="249"/>
      <c r="P132" s="250">
        <f>O132*H132</f>
        <v>0</v>
      </c>
      <c r="Q132" s="250">
        <v>0</v>
      </c>
      <c r="R132" s="250">
        <f>Q132*H132</f>
        <v>0</v>
      </c>
      <c r="S132" s="250">
        <v>0</v>
      </c>
      <c r="T132" s="25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139</v>
      </c>
      <c r="AT132" s="222" t="s">
        <v>135</v>
      </c>
      <c r="AU132" s="222" t="s">
        <v>82</v>
      </c>
      <c r="AY132" s="18" t="s">
        <v>134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82</v>
      </c>
      <c r="BK132" s="223">
        <f>ROUND(I132*H132,2)</f>
        <v>0</v>
      </c>
      <c r="BL132" s="18" t="s">
        <v>139</v>
      </c>
      <c r="BM132" s="222" t="s">
        <v>8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h+ruZLzXhKlRtTP+q/5UPT/8bP9Zb0MMcl7dpPZUHV1POz/4NFfbUC40k4DKa37JE07SJYtdrLPtLjETAZUDSg==" hashValue="WidQmLVMvrKv9bQocrnAljuwNGFPuCK292jHqigdlp/xGl5Yd8OicaTttVZB2yi+Qnf5W6FZh8MxdTNOeK39zg==" algorithmName="SHA-512" password="CC35"/>
  <autoFilter ref="C119:K1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567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ROUND((SUM(BE120:BE158)),  2)</f>
        <v>0</v>
      </c>
      <c r="G33" s="39"/>
      <c r="H33" s="39"/>
      <c r="I33" s="156">
        <v>0.20999999999999999</v>
      </c>
      <c r="J33" s="155">
        <f>ROUND(((SUM(BE120:BE158))*I33),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ROUND((SUM(BF120:BF158)),  2)</f>
        <v>0</v>
      </c>
      <c r="G34" s="39"/>
      <c r="H34" s="39"/>
      <c r="I34" s="156">
        <v>0.12</v>
      </c>
      <c r="J34" s="155">
        <f>ROUND(((SUM(BF120:BF158))*I34),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ROUND((SUM(BG120:BG158)),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ROUND((SUM(BH120:BH158)),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ROUND((SUM(BI120:BI158)),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102 - Parkovací stání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117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239</v>
      </c>
      <c r="E98" s="183"/>
      <c r="F98" s="183"/>
      <c r="G98" s="183"/>
      <c r="H98" s="183"/>
      <c r="I98" s="183"/>
      <c r="J98" s="184">
        <f>J135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240</v>
      </c>
      <c r="E99" s="183"/>
      <c r="F99" s="183"/>
      <c r="G99" s="183"/>
      <c r="H99" s="183"/>
      <c r="I99" s="183"/>
      <c r="J99" s="184">
        <f>J149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241</v>
      </c>
      <c r="E100" s="183"/>
      <c r="F100" s="183"/>
      <c r="G100" s="183"/>
      <c r="H100" s="183"/>
      <c r="I100" s="183"/>
      <c r="J100" s="184">
        <f>J157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Stezka pro chodce a cyklisty kolem ZŠ Jablunkov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102 - Parkovací stání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25. 4. 2025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0" customFormat="1" ht="29.28" customHeight="1">
      <c r="A119" s="186"/>
      <c r="B119" s="187"/>
      <c r="C119" s="188" t="s">
        <v>121</v>
      </c>
      <c r="D119" s="189" t="s">
        <v>59</v>
      </c>
      <c r="E119" s="189" t="s">
        <v>55</v>
      </c>
      <c r="F119" s="189" t="s">
        <v>56</v>
      </c>
      <c r="G119" s="189" t="s">
        <v>122</v>
      </c>
      <c r="H119" s="189" t="s">
        <v>123</v>
      </c>
      <c r="I119" s="189" t="s">
        <v>124</v>
      </c>
      <c r="J119" s="189" t="s">
        <v>114</v>
      </c>
      <c r="K119" s="190" t="s">
        <v>125</v>
      </c>
      <c r="L119" s="191"/>
      <c r="M119" s="101" t="s">
        <v>1</v>
      </c>
      <c r="N119" s="102" t="s">
        <v>38</v>
      </c>
      <c r="O119" s="102" t="s">
        <v>126</v>
      </c>
      <c r="P119" s="102" t="s">
        <v>127</v>
      </c>
      <c r="Q119" s="102" t="s">
        <v>128</v>
      </c>
      <c r="R119" s="102" t="s">
        <v>129</v>
      </c>
      <c r="S119" s="102" t="s">
        <v>130</v>
      </c>
      <c r="T119" s="103" t="s">
        <v>131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9"/>
      <c r="B120" s="40"/>
      <c r="C120" s="108" t="s">
        <v>132</v>
      </c>
      <c r="D120" s="41"/>
      <c r="E120" s="41"/>
      <c r="F120" s="41"/>
      <c r="G120" s="41"/>
      <c r="H120" s="41"/>
      <c r="I120" s="41"/>
      <c r="J120" s="192">
        <f>BK120</f>
        <v>0</v>
      </c>
      <c r="K120" s="41"/>
      <c r="L120" s="45"/>
      <c r="M120" s="104"/>
      <c r="N120" s="193"/>
      <c r="O120" s="105"/>
      <c r="P120" s="194">
        <f>P121+P135+P149+P157</f>
        <v>0</v>
      </c>
      <c r="Q120" s="105"/>
      <c r="R120" s="194">
        <f>R121+R135+R149+R157</f>
        <v>0</v>
      </c>
      <c r="S120" s="105"/>
      <c r="T120" s="195">
        <f>T121+T135+T149+T157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73</v>
      </c>
      <c r="AU120" s="18" t="s">
        <v>116</v>
      </c>
      <c r="BK120" s="196">
        <f>BK121+BK135+BK149+BK157</f>
        <v>0</v>
      </c>
    </row>
    <row r="121" s="11" customFormat="1" ht="25.92" customHeight="1">
      <c r="A121" s="11"/>
      <c r="B121" s="197"/>
      <c r="C121" s="198"/>
      <c r="D121" s="199" t="s">
        <v>73</v>
      </c>
      <c r="E121" s="200" t="s">
        <v>82</v>
      </c>
      <c r="F121" s="200" t="s">
        <v>133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SUM(P122:P134)</f>
        <v>0</v>
      </c>
      <c r="Q121" s="205"/>
      <c r="R121" s="206">
        <f>SUM(R122:R134)</f>
        <v>0</v>
      </c>
      <c r="S121" s="205"/>
      <c r="T121" s="207">
        <f>SUM(T122:T134)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8" t="s">
        <v>82</v>
      </c>
      <c r="AT121" s="209" t="s">
        <v>73</v>
      </c>
      <c r="AU121" s="209" t="s">
        <v>74</v>
      </c>
      <c r="AY121" s="208" t="s">
        <v>134</v>
      </c>
      <c r="BK121" s="210">
        <f>SUM(BK122:BK134)</f>
        <v>0</v>
      </c>
    </row>
    <row r="122" s="2" customFormat="1" ht="16.5" customHeight="1">
      <c r="A122" s="39"/>
      <c r="B122" s="40"/>
      <c r="C122" s="211" t="s">
        <v>82</v>
      </c>
      <c r="D122" s="211" t="s">
        <v>135</v>
      </c>
      <c r="E122" s="212" t="s">
        <v>568</v>
      </c>
      <c r="F122" s="213" t="s">
        <v>569</v>
      </c>
      <c r="G122" s="214" t="s">
        <v>138</v>
      </c>
      <c r="H122" s="215">
        <v>193.797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39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139</v>
      </c>
      <c r="AT122" s="222" t="s">
        <v>135</v>
      </c>
      <c r="AU122" s="222" t="s">
        <v>82</v>
      </c>
      <c r="AY122" s="18" t="s">
        <v>134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82</v>
      </c>
      <c r="BK122" s="223">
        <f>ROUND(I122*H122,2)</f>
        <v>0</v>
      </c>
      <c r="BL122" s="18" t="s">
        <v>139</v>
      </c>
      <c r="BM122" s="222" t="s">
        <v>84</v>
      </c>
    </row>
    <row r="123" s="2" customFormat="1" ht="16.5" customHeight="1">
      <c r="A123" s="39"/>
      <c r="B123" s="40"/>
      <c r="C123" s="211" t="s">
        <v>84</v>
      </c>
      <c r="D123" s="211" t="s">
        <v>135</v>
      </c>
      <c r="E123" s="212" t="s">
        <v>570</v>
      </c>
      <c r="F123" s="213" t="s">
        <v>571</v>
      </c>
      <c r="G123" s="214" t="s">
        <v>179</v>
      </c>
      <c r="H123" s="215">
        <v>96.899000000000001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39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139</v>
      </c>
      <c r="AT123" s="222" t="s">
        <v>135</v>
      </c>
      <c r="AU123" s="222" t="s">
        <v>82</v>
      </c>
      <c r="AY123" s="18" t="s">
        <v>134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82</v>
      </c>
      <c r="BK123" s="223">
        <f>ROUND(I123*H123,2)</f>
        <v>0</v>
      </c>
      <c r="BL123" s="18" t="s">
        <v>139</v>
      </c>
      <c r="BM123" s="222" t="s">
        <v>139</v>
      </c>
    </row>
    <row r="124" s="12" customFormat="1">
      <c r="A124" s="12"/>
      <c r="B124" s="224"/>
      <c r="C124" s="225"/>
      <c r="D124" s="226" t="s">
        <v>154</v>
      </c>
      <c r="E124" s="227" t="s">
        <v>1</v>
      </c>
      <c r="F124" s="228" t="s">
        <v>572</v>
      </c>
      <c r="G124" s="225"/>
      <c r="H124" s="229">
        <v>96.899000000000001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5" t="s">
        <v>154</v>
      </c>
      <c r="AU124" s="235" t="s">
        <v>82</v>
      </c>
      <c r="AV124" s="12" t="s">
        <v>84</v>
      </c>
      <c r="AW124" s="12" t="s">
        <v>31</v>
      </c>
      <c r="AX124" s="12" t="s">
        <v>74</v>
      </c>
      <c r="AY124" s="235" t="s">
        <v>134</v>
      </c>
    </row>
    <row r="125" s="13" customFormat="1">
      <c r="A125" s="13"/>
      <c r="B125" s="236"/>
      <c r="C125" s="237"/>
      <c r="D125" s="226" t="s">
        <v>154</v>
      </c>
      <c r="E125" s="238" t="s">
        <v>1</v>
      </c>
      <c r="F125" s="239" t="s">
        <v>156</v>
      </c>
      <c r="G125" s="237"/>
      <c r="H125" s="240">
        <v>96.899000000000001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154</v>
      </c>
      <c r="AU125" s="246" t="s">
        <v>82</v>
      </c>
      <c r="AV125" s="13" t="s">
        <v>139</v>
      </c>
      <c r="AW125" s="13" t="s">
        <v>31</v>
      </c>
      <c r="AX125" s="13" t="s">
        <v>82</v>
      </c>
      <c r="AY125" s="246" t="s">
        <v>134</v>
      </c>
    </row>
    <row r="126" s="2" customFormat="1" ht="16.5" customHeight="1">
      <c r="A126" s="39"/>
      <c r="B126" s="40"/>
      <c r="C126" s="211" t="s">
        <v>142</v>
      </c>
      <c r="D126" s="211" t="s">
        <v>135</v>
      </c>
      <c r="E126" s="212" t="s">
        <v>573</v>
      </c>
      <c r="F126" s="213" t="s">
        <v>574</v>
      </c>
      <c r="G126" s="214" t="s">
        <v>179</v>
      </c>
      <c r="H126" s="215">
        <v>96.899000000000001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39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139</v>
      </c>
      <c r="AT126" s="222" t="s">
        <v>135</v>
      </c>
      <c r="AU126" s="222" t="s">
        <v>82</v>
      </c>
      <c r="AY126" s="18" t="s">
        <v>134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82</v>
      </c>
      <c r="BK126" s="223">
        <f>ROUND(I126*H126,2)</f>
        <v>0</v>
      </c>
      <c r="BL126" s="18" t="s">
        <v>139</v>
      </c>
      <c r="BM126" s="222" t="s">
        <v>146</v>
      </c>
    </row>
    <row r="127" s="2" customFormat="1" ht="16.5" customHeight="1">
      <c r="A127" s="39"/>
      <c r="B127" s="40"/>
      <c r="C127" s="211" t="s">
        <v>139</v>
      </c>
      <c r="D127" s="211" t="s">
        <v>135</v>
      </c>
      <c r="E127" s="212" t="s">
        <v>575</v>
      </c>
      <c r="F127" s="213" t="s">
        <v>576</v>
      </c>
      <c r="G127" s="214" t="s">
        <v>179</v>
      </c>
      <c r="H127" s="215">
        <v>96.897999999999996</v>
      </c>
      <c r="I127" s="216"/>
      <c r="J127" s="217">
        <f>ROUND(I127*H127,2)</f>
        <v>0</v>
      </c>
      <c r="K127" s="213" t="s">
        <v>1</v>
      </c>
      <c r="L127" s="45"/>
      <c r="M127" s="218" t="s">
        <v>1</v>
      </c>
      <c r="N127" s="219" t="s">
        <v>39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139</v>
      </c>
      <c r="AT127" s="222" t="s">
        <v>135</v>
      </c>
      <c r="AU127" s="222" t="s">
        <v>82</v>
      </c>
      <c r="AY127" s="18" t="s">
        <v>134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82</v>
      </c>
      <c r="BK127" s="223">
        <f>ROUND(I127*H127,2)</f>
        <v>0</v>
      </c>
      <c r="BL127" s="18" t="s">
        <v>139</v>
      </c>
      <c r="BM127" s="222" t="s">
        <v>149</v>
      </c>
    </row>
    <row r="128" s="2" customFormat="1" ht="16.5" customHeight="1">
      <c r="A128" s="39"/>
      <c r="B128" s="40"/>
      <c r="C128" s="211" t="s">
        <v>150</v>
      </c>
      <c r="D128" s="211" t="s">
        <v>135</v>
      </c>
      <c r="E128" s="212" t="s">
        <v>577</v>
      </c>
      <c r="F128" s="213" t="s">
        <v>578</v>
      </c>
      <c r="G128" s="214" t="s">
        <v>179</v>
      </c>
      <c r="H128" s="215">
        <v>96.897999999999996</v>
      </c>
      <c r="I128" s="216"/>
      <c r="J128" s="217">
        <f>ROUND(I128*H128,2)</f>
        <v>0</v>
      </c>
      <c r="K128" s="213" t="s">
        <v>1</v>
      </c>
      <c r="L128" s="45"/>
      <c r="M128" s="218" t="s">
        <v>1</v>
      </c>
      <c r="N128" s="219" t="s">
        <v>39</v>
      </c>
      <c r="O128" s="9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139</v>
      </c>
      <c r="AT128" s="222" t="s">
        <v>135</v>
      </c>
      <c r="AU128" s="222" t="s">
        <v>82</v>
      </c>
      <c r="AY128" s="18" t="s">
        <v>134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82</v>
      </c>
      <c r="BK128" s="223">
        <f>ROUND(I128*H128,2)</f>
        <v>0</v>
      </c>
      <c r="BL128" s="18" t="s">
        <v>139</v>
      </c>
      <c r="BM128" s="222" t="s">
        <v>153</v>
      </c>
    </row>
    <row r="129" s="2" customFormat="1" ht="16.5" customHeight="1">
      <c r="A129" s="39"/>
      <c r="B129" s="40"/>
      <c r="C129" s="211" t="s">
        <v>146</v>
      </c>
      <c r="D129" s="211" t="s">
        <v>135</v>
      </c>
      <c r="E129" s="212" t="s">
        <v>579</v>
      </c>
      <c r="F129" s="213" t="s">
        <v>580</v>
      </c>
      <c r="G129" s="214" t="s">
        <v>179</v>
      </c>
      <c r="H129" s="215">
        <v>96.897999999999996</v>
      </c>
      <c r="I129" s="216"/>
      <c r="J129" s="217">
        <f>ROUND(I129*H129,2)</f>
        <v>0</v>
      </c>
      <c r="K129" s="213" t="s">
        <v>1</v>
      </c>
      <c r="L129" s="45"/>
      <c r="M129" s="218" t="s">
        <v>1</v>
      </c>
      <c r="N129" s="219" t="s">
        <v>39</v>
      </c>
      <c r="O129" s="9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139</v>
      </c>
      <c r="AT129" s="222" t="s">
        <v>135</v>
      </c>
      <c r="AU129" s="222" t="s">
        <v>82</v>
      </c>
      <c r="AY129" s="18" t="s">
        <v>134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82</v>
      </c>
      <c r="BK129" s="223">
        <f>ROUND(I129*H129,2)</f>
        <v>0</v>
      </c>
      <c r="BL129" s="18" t="s">
        <v>139</v>
      </c>
      <c r="BM129" s="222" t="s">
        <v>8</v>
      </c>
    </row>
    <row r="130" s="2" customFormat="1" ht="16.5" customHeight="1">
      <c r="A130" s="39"/>
      <c r="B130" s="40"/>
      <c r="C130" s="211" t="s">
        <v>160</v>
      </c>
      <c r="D130" s="211" t="s">
        <v>135</v>
      </c>
      <c r="E130" s="212" t="s">
        <v>581</v>
      </c>
      <c r="F130" s="213" t="s">
        <v>582</v>
      </c>
      <c r="G130" s="214" t="s">
        <v>179</v>
      </c>
      <c r="H130" s="215">
        <v>9</v>
      </c>
      <c r="I130" s="216"/>
      <c r="J130" s="217">
        <f>ROUND(I130*H130,2)</f>
        <v>0</v>
      </c>
      <c r="K130" s="213" t="s">
        <v>1</v>
      </c>
      <c r="L130" s="45"/>
      <c r="M130" s="218" t="s">
        <v>1</v>
      </c>
      <c r="N130" s="219" t="s">
        <v>39</v>
      </c>
      <c r="O130" s="9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2" t="s">
        <v>139</v>
      </c>
      <c r="AT130" s="222" t="s">
        <v>135</v>
      </c>
      <c r="AU130" s="222" t="s">
        <v>82</v>
      </c>
      <c r="AY130" s="18" t="s">
        <v>134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8" t="s">
        <v>82</v>
      </c>
      <c r="BK130" s="223">
        <f>ROUND(I130*H130,2)</f>
        <v>0</v>
      </c>
      <c r="BL130" s="18" t="s">
        <v>139</v>
      </c>
      <c r="BM130" s="222" t="s">
        <v>163</v>
      </c>
    </row>
    <row r="131" s="2" customFormat="1" ht="16.5" customHeight="1">
      <c r="A131" s="39"/>
      <c r="B131" s="40"/>
      <c r="C131" s="211" t="s">
        <v>149</v>
      </c>
      <c r="D131" s="211" t="s">
        <v>135</v>
      </c>
      <c r="E131" s="212" t="s">
        <v>583</v>
      </c>
      <c r="F131" s="213" t="s">
        <v>584</v>
      </c>
      <c r="G131" s="214" t="s">
        <v>179</v>
      </c>
      <c r="H131" s="215">
        <v>96.897999999999996</v>
      </c>
      <c r="I131" s="216"/>
      <c r="J131" s="217">
        <f>ROUND(I131*H131,2)</f>
        <v>0</v>
      </c>
      <c r="K131" s="213" t="s">
        <v>1</v>
      </c>
      <c r="L131" s="45"/>
      <c r="M131" s="218" t="s">
        <v>1</v>
      </c>
      <c r="N131" s="219" t="s">
        <v>39</v>
      </c>
      <c r="O131" s="9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139</v>
      </c>
      <c r="AT131" s="222" t="s">
        <v>135</v>
      </c>
      <c r="AU131" s="222" t="s">
        <v>82</v>
      </c>
      <c r="AY131" s="18" t="s">
        <v>134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82</v>
      </c>
      <c r="BK131" s="223">
        <f>ROUND(I131*H131,2)</f>
        <v>0</v>
      </c>
      <c r="BL131" s="18" t="s">
        <v>139</v>
      </c>
      <c r="BM131" s="222" t="s">
        <v>168</v>
      </c>
    </row>
    <row r="132" s="2" customFormat="1" ht="16.5" customHeight="1">
      <c r="A132" s="39"/>
      <c r="B132" s="40"/>
      <c r="C132" s="211" t="s">
        <v>173</v>
      </c>
      <c r="D132" s="211" t="s">
        <v>135</v>
      </c>
      <c r="E132" s="212" t="s">
        <v>585</v>
      </c>
      <c r="F132" s="213" t="s">
        <v>586</v>
      </c>
      <c r="G132" s="214" t="s">
        <v>196</v>
      </c>
      <c r="H132" s="215">
        <v>174.417</v>
      </c>
      <c r="I132" s="216"/>
      <c r="J132" s="217">
        <f>ROUND(I132*H132,2)</f>
        <v>0</v>
      </c>
      <c r="K132" s="213" t="s">
        <v>1</v>
      </c>
      <c r="L132" s="45"/>
      <c r="M132" s="218" t="s">
        <v>1</v>
      </c>
      <c r="N132" s="219" t="s">
        <v>39</v>
      </c>
      <c r="O132" s="9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139</v>
      </c>
      <c r="AT132" s="222" t="s">
        <v>135</v>
      </c>
      <c r="AU132" s="222" t="s">
        <v>82</v>
      </c>
      <c r="AY132" s="18" t="s">
        <v>134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82</v>
      </c>
      <c r="BK132" s="223">
        <f>ROUND(I132*H132,2)</f>
        <v>0</v>
      </c>
      <c r="BL132" s="18" t="s">
        <v>139</v>
      </c>
      <c r="BM132" s="222" t="s">
        <v>176</v>
      </c>
    </row>
    <row r="133" s="12" customFormat="1">
      <c r="A133" s="12"/>
      <c r="B133" s="224"/>
      <c r="C133" s="225"/>
      <c r="D133" s="226" t="s">
        <v>154</v>
      </c>
      <c r="E133" s="227" t="s">
        <v>1</v>
      </c>
      <c r="F133" s="228" t="s">
        <v>587</v>
      </c>
      <c r="G133" s="225"/>
      <c r="H133" s="229">
        <v>174.417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5" t="s">
        <v>154</v>
      </c>
      <c r="AU133" s="235" t="s">
        <v>82</v>
      </c>
      <c r="AV133" s="12" t="s">
        <v>84</v>
      </c>
      <c r="AW133" s="12" t="s">
        <v>31</v>
      </c>
      <c r="AX133" s="12" t="s">
        <v>74</v>
      </c>
      <c r="AY133" s="235" t="s">
        <v>134</v>
      </c>
    </row>
    <row r="134" s="13" customFormat="1">
      <c r="A134" s="13"/>
      <c r="B134" s="236"/>
      <c r="C134" s="237"/>
      <c r="D134" s="226" t="s">
        <v>154</v>
      </c>
      <c r="E134" s="238" t="s">
        <v>1</v>
      </c>
      <c r="F134" s="239" t="s">
        <v>156</v>
      </c>
      <c r="G134" s="237"/>
      <c r="H134" s="240">
        <v>174.417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154</v>
      </c>
      <c r="AU134" s="246" t="s">
        <v>82</v>
      </c>
      <c r="AV134" s="13" t="s">
        <v>139</v>
      </c>
      <c r="AW134" s="13" t="s">
        <v>31</v>
      </c>
      <c r="AX134" s="13" t="s">
        <v>82</v>
      </c>
      <c r="AY134" s="246" t="s">
        <v>134</v>
      </c>
    </row>
    <row r="135" s="11" customFormat="1" ht="25.92" customHeight="1">
      <c r="A135" s="11"/>
      <c r="B135" s="197"/>
      <c r="C135" s="198"/>
      <c r="D135" s="199" t="s">
        <v>73</v>
      </c>
      <c r="E135" s="200" t="s">
        <v>150</v>
      </c>
      <c r="F135" s="200" t="s">
        <v>341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SUM(P136:P148)</f>
        <v>0</v>
      </c>
      <c r="Q135" s="205"/>
      <c r="R135" s="206">
        <f>SUM(R136:R148)</f>
        <v>0</v>
      </c>
      <c r="S135" s="205"/>
      <c r="T135" s="207">
        <f>SUM(T136:T148)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8" t="s">
        <v>82</v>
      </c>
      <c r="AT135" s="209" t="s">
        <v>73</v>
      </c>
      <c r="AU135" s="209" t="s">
        <v>74</v>
      </c>
      <c r="AY135" s="208" t="s">
        <v>134</v>
      </c>
      <c r="BK135" s="210">
        <f>SUM(BK136:BK148)</f>
        <v>0</v>
      </c>
    </row>
    <row r="136" s="2" customFormat="1" ht="16.5" customHeight="1">
      <c r="A136" s="39"/>
      <c r="B136" s="40"/>
      <c r="C136" s="211" t="s">
        <v>153</v>
      </c>
      <c r="D136" s="211" t="s">
        <v>135</v>
      </c>
      <c r="E136" s="212" t="s">
        <v>354</v>
      </c>
      <c r="F136" s="213" t="s">
        <v>355</v>
      </c>
      <c r="G136" s="214" t="s">
        <v>138</v>
      </c>
      <c r="H136" s="215">
        <v>193.797</v>
      </c>
      <c r="I136" s="216"/>
      <c r="J136" s="217">
        <f>ROUND(I136*H136,2)</f>
        <v>0</v>
      </c>
      <c r="K136" s="213" t="s">
        <v>1</v>
      </c>
      <c r="L136" s="45"/>
      <c r="M136" s="218" t="s">
        <v>1</v>
      </c>
      <c r="N136" s="219" t="s">
        <v>39</v>
      </c>
      <c r="O136" s="9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139</v>
      </c>
      <c r="AT136" s="222" t="s">
        <v>135</v>
      </c>
      <c r="AU136" s="222" t="s">
        <v>82</v>
      </c>
      <c r="AY136" s="18" t="s">
        <v>134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82</v>
      </c>
      <c r="BK136" s="223">
        <f>ROUND(I136*H136,2)</f>
        <v>0</v>
      </c>
      <c r="BL136" s="18" t="s">
        <v>139</v>
      </c>
      <c r="BM136" s="222" t="s">
        <v>180</v>
      </c>
    </row>
    <row r="137" s="12" customFormat="1">
      <c r="A137" s="12"/>
      <c r="B137" s="224"/>
      <c r="C137" s="225"/>
      <c r="D137" s="226" t="s">
        <v>154</v>
      </c>
      <c r="E137" s="227" t="s">
        <v>1</v>
      </c>
      <c r="F137" s="228" t="s">
        <v>588</v>
      </c>
      <c r="G137" s="225"/>
      <c r="H137" s="229">
        <v>193.797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5" t="s">
        <v>154</v>
      </c>
      <c r="AU137" s="235" t="s">
        <v>82</v>
      </c>
      <c r="AV137" s="12" t="s">
        <v>84</v>
      </c>
      <c r="AW137" s="12" t="s">
        <v>31</v>
      </c>
      <c r="AX137" s="12" t="s">
        <v>74</v>
      </c>
      <c r="AY137" s="235" t="s">
        <v>134</v>
      </c>
    </row>
    <row r="138" s="13" customFormat="1">
      <c r="A138" s="13"/>
      <c r="B138" s="236"/>
      <c r="C138" s="237"/>
      <c r="D138" s="226" t="s">
        <v>154</v>
      </c>
      <c r="E138" s="238" t="s">
        <v>1</v>
      </c>
      <c r="F138" s="239" t="s">
        <v>156</v>
      </c>
      <c r="G138" s="237"/>
      <c r="H138" s="240">
        <v>193.797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154</v>
      </c>
      <c r="AU138" s="246" t="s">
        <v>82</v>
      </c>
      <c r="AV138" s="13" t="s">
        <v>139</v>
      </c>
      <c r="AW138" s="13" t="s">
        <v>31</v>
      </c>
      <c r="AX138" s="13" t="s">
        <v>82</v>
      </c>
      <c r="AY138" s="246" t="s">
        <v>134</v>
      </c>
    </row>
    <row r="139" s="2" customFormat="1" ht="16.5" customHeight="1">
      <c r="A139" s="39"/>
      <c r="B139" s="40"/>
      <c r="C139" s="211" t="s">
        <v>182</v>
      </c>
      <c r="D139" s="211" t="s">
        <v>135</v>
      </c>
      <c r="E139" s="212" t="s">
        <v>391</v>
      </c>
      <c r="F139" s="213" t="s">
        <v>392</v>
      </c>
      <c r="G139" s="214" t="s">
        <v>138</v>
      </c>
      <c r="H139" s="215">
        <v>193.797</v>
      </c>
      <c r="I139" s="216"/>
      <c r="J139" s="217">
        <f>ROUND(I139*H139,2)</f>
        <v>0</v>
      </c>
      <c r="K139" s="213" t="s">
        <v>1</v>
      </c>
      <c r="L139" s="45"/>
      <c r="M139" s="218" t="s">
        <v>1</v>
      </c>
      <c r="N139" s="219" t="s">
        <v>39</v>
      </c>
      <c r="O139" s="9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2" t="s">
        <v>139</v>
      </c>
      <c r="AT139" s="222" t="s">
        <v>135</v>
      </c>
      <c r="AU139" s="222" t="s">
        <v>82</v>
      </c>
      <c r="AY139" s="18" t="s">
        <v>134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8" t="s">
        <v>82</v>
      </c>
      <c r="BK139" s="223">
        <f>ROUND(I139*H139,2)</f>
        <v>0</v>
      </c>
      <c r="BL139" s="18" t="s">
        <v>139</v>
      </c>
      <c r="BM139" s="222" t="s">
        <v>185</v>
      </c>
    </row>
    <row r="140" s="12" customFormat="1">
      <c r="A140" s="12"/>
      <c r="B140" s="224"/>
      <c r="C140" s="225"/>
      <c r="D140" s="226" t="s">
        <v>154</v>
      </c>
      <c r="E140" s="227" t="s">
        <v>1</v>
      </c>
      <c r="F140" s="228" t="s">
        <v>588</v>
      </c>
      <c r="G140" s="225"/>
      <c r="H140" s="229">
        <v>193.797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5" t="s">
        <v>154</v>
      </c>
      <c r="AU140" s="235" t="s">
        <v>82</v>
      </c>
      <c r="AV140" s="12" t="s">
        <v>84</v>
      </c>
      <c r="AW140" s="12" t="s">
        <v>31</v>
      </c>
      <c r="AX140" s="12" t="s">
        <v>74</v>
      </c>
      <c r="AY140" s="235" t="s">
        <v>134</v>
      </c>
    </row>
    <row r="141" s="13" customFormat="1">
      <c r="A141" s="13"/>
      <c r="B141" s="236"/>
      <c r="C141" s="237"/>
      <c r="D141" s="226" t="s">
        <v>154</v>
      </c>
      <c r="E141" s="238" t="s">
        <v>1</v>
      </c>
      <c r="F141" s="239" t="s">
        <v>156</v>
      </c>
      <c r="G141" s="237"/>
      <c r="H141" s="240">
        <v>193.797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154</v>
      </c>
      <c r="AU141" s="246" t="s">
        <v>82</v>
      </c>
      <c r="AV141" s="13" t="s">
        <v>139</v>
      </c>
      <c r="AW141" s="13" t="s">
        <v>31</v>
      </c>
      <c r="AX141" s="13" t="s">
        <v>82</v>
      </c>
      <c r="AY141" s="246" t="s">
        <v>134</v>
      </c>
    </row>
    <row r="142" s="2" customFormat="1" ht="16.5" customHeight="1">
      <c r="A142" s="39"/>
      <c r="B142" s="40"/>
      <c r="C142" s="211" t="s">
        <v>8</v>
      </c>
      <c r="D142" s="211" t="s">
        <v>135</v>
      </c>
      <c r="E142" s="212" t="s">
        <v>398</v>
      </c>
      <c r="F142" s="213" t="s">
        <v>399</v>
      </c>
      <c r="G142" s="214" t="s">
        <v>318</v>
      </c>
      <c r="H142" s="215">
        <v>20</v>
      </c>
      <c r="I142" s="216"/>
      <c r="J142" s="217">
        <f>ROUND(I142*H142,2)</f>
        <v>0</v>
      </c>
      <c r="K142" s="213" t="s">
        <v>1</v>
      </c>
      <c r="L142" s="45"/>
      <c r="M142" s="218" t="s">
        <v>1</v>
      </c>
      <c r="N142" s="219" t="s">
        <v>39</v>
      </c>
      <c r="O142" s="9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2" t="s">
        <v>139</v>
      </c>
      <c r="AT142" s="222" t="s">
        <v>135</v>
      </c>
      <c r="AU142" s="222" t="s">
        <v>82</v>
      </c>
      <c r="AY142" s="18" t="s">
        <v>134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8" t="s">
        <v>82</v>
      </c>
      <c r="BK142" s="223">
        <f>ROUND(I142*H142,2)</f>
        <v>0</v>
      </c>
      <c r="BL142" s="18" t="s">
        <v>139</v>
      </c>
      <c r="BM142" s="222" t="s">
        <v>190</v>
      </c>
    </row>
    <row r="143" s="2" customFormat="1" ht="16.5" customHeight="1">
      <c r="A143" s="39"/>
      <c r="B143" s="40"/>
      <c r="C143" s="211" t="s">
        <v>193</v>
      </c>
      <c r="D143" s="211" t="s">
        <v>135</v>
      </c>
      <c r="E143" s="212" t="s">
        <v>418</v>
      </c>
      <c r="F143" s="213" t="s">
        <v>419</v>
      </c>
      <c r="G143" s="214" t="s">
        <v>138</v>
      </c>
      <c r="H143" s="215">
        <v>112.387</v>
      </c>
      <c r="I143" s="216"/>
      <c r="J143" s="217">
        <f>ROUND(I143*H143,2)</f>
        <v>0</v>
      </c>
      <c r="K143" s="213" t="s">
        <v>1</v>
      </c>
      <c r="L143" s="45"/>
      <c r="M143" s="218" t="s">
        <v>1</v>
      </c>
      <c r="N143" s="219" t="s">
        <v>39</v>
      </c>
      <c r="O143" s="9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2" t="s">
        <v>139</v>
      </c>
      <c r="AT143" s="222" t="s">
        <v>135</v>
      </c>
      <c r="AU143" s="222" t="s">
        <v>82</v>
      </c>
      <c r="AY143" s="18" t="s">
        <v>134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8" t="s">
        <v>82</v>
      </c>
      <c r="BK143" s="223">
        <f>ROUND(I143*H143,2)</f>
        <v>0</v>
      </c>
      <c r="BL143" s="18" t="s">
        <v>139</v>
      </c>
      <c r="BM143" s="222" t="s">
        <v>197</v>
      </c>
    </row>
    <row r="144" s="12" customFormat="1">
      <c r="A144" s="12"/>
      <c r="B144" s="224"/>
      <c r="C144" s="225"/>
      <c r="D144" s="226" t="s">
        <v>154</v>
      </c>
      <c r="E144" s="227" t="s">
        <v>1</v>
      </c>
      <c r="F144" s="228" t="s">
        <v>589</v>
      </c>
      <c r="G144" s="225"/>
      <c r="H144" s="229">
        <v>112.387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5" t="s">
        <v>154</v>
      </c>
      <c r="AU144" s="235" t="s">
        <v>82</v>
      </c>
      <c r="AV144" s="12" t="s">
        <v>84</v>
      </c>
      <c r="AW144" s="12" t="s">
        <v>31</v>
      </c>
      <c r="AX144" s="12" t="s">
        <v>74</v>
      </c>
      <c r="AY144" s="235" t="s">
        <v>134</v>
      </c>
    </row>
    <row r="145" s="13" customFormat="1">
      <c r="A145" s="13"/>
      <c r="B145" s="236"/>
      <c r="C145" s="237"/>
      <c r="D145" s="226" t="s">
        <v>154</v>
      </c>
      <c r="E145" s="238" t="s">
        <v>1</v>
      </c>
      <c r="F145" s="239" t="s">
        <v>156</v>
      </c>
      <c r="G145" s="237"/>
      <c r="H145" s="240">
        <v>112.387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154</v>
      </c>
      <c r="AU145" s="246" t="s">
        <v>82</v>
      </c>
      <c r="AV145" s="13" t="s">
        <v>139</v>
      </c>
      <c r="AW145" s="13" t="s">
        <v>31</v>
      </c>
      <c r="AX145" s="13" t="s">
        <v>82</v>
      </c>
      <c r="AY145" s="246" t="s">
        <v>134</v>
      </c>
    </row>
    <row r="146" s="2" customFormat="1" ht="16.5" customHeight="1">
      <c r="A146" s="39"/>
      <c r="B146" s="40"/>
      <c r="C146" s="211" t="s">
        <v>163</v>
      </c>
      <c r="D146" s="211" t="s">
        <v>135</v>
      </c>
      <c r="E146" s="212" t="s">
        <v>590</v>
      </c>
      <c r="F146" s="213" t="s">
        <v>591</v>
      </c>
      <c r="G146" s="214" t="s">
        <v>145</v>
      </c>
      <c r="H146" s="215">
        <v>100.79000000000001</v>
      </c>
      <c r="I146" s="216"/>
      <c r="J146" s="217">
        <f>ROUND(I146*H146,2)</f>
        <v>0</v>
      </c>
      <c r="K146" s="213" t="s">
        <v>1</v>
      </c>
      <c r="L146" s="45"/>
      <c r="M146" s="218" t="s">
        <v>1</v>
      </c>
      <c r="N146" s="219" t="s">
        <v>39</v>
      </c>
      <c r="O146" s="9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2" t="s">
        <v>139</v>
      </c>
      <c r="AT146" s="222" t="s">
        <v>135</v>
      </c>
      <c r="AU146" s="222" t="s">
        <v>82</v>
      </c>
      <c r="AY146" s="18" t="s">
        <v>134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82</v>
      </c>
      <c r="BK146" s="223">
        <f>ROUND(I146*H146,2)</f>
        <v>0</v>
      </c>
      <c r="BL146" s="18" t="s">
        <v>139</v>
      </c>
      <c r="BM146" s="222" t="s">
        <v>201</v>
      </c>
    </row>
    <row r="147" s="12" customFormat="1">
      <c r="A147" s="12"/>
      <c r="B147" s="224"/>
      <c r="C147" s="225"/>
      <c r="D147" s="226" t="s">
        <v>154</v>
      </c>
      <c r="E147" s="227" t="s">
        <v>1</v>
      </c>
      <c r="F147" s="228" t="s">
        <v>592</v>
      </c>
      <c r="G147" s="225"/>
      <c r="H147" s="229">
        <v>100.79000000000001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5" t="s">
        <v>154</v>
      </c>
      <c r="AU147" s="235" t="s">
        <v>82</v>
      </c>
      <c r="AV147" s="12" t="s">
        <v>84</v>
      </c>
      <c r="AW147" s="12" t="s">
        <v>31</v>
      </c>
      <c r="AX147" s="12" t="s">
        <v>74</v>
      </c>
      <c r="AY147" s="235" t="s">
        <v>134</v>
      </c>
    </row>
    <row r="148" s="13" customFormat="1">
      <c r="A148" s="13"/>
      <c r="B148" s="236"/>
      <c r="C148" s="237"/>
      <c r="D148" s="226" t="s">
        <v>154</v>
      </c>
      <c r="E148" s="238" t="s">
        <v>1</v>
      </c>
      <c r="F148" s="239" t="s">
        <v>156</v>
      </c>
      <c r="G148" s="237"/>
      <c r="H148" s="240">
        <v>100.79000000000001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154</v>
      </c>
      <c r="AU148" s="246" t="s">
        <v>82</v>
      </c>
      <c r="AV148" s="13" t="s">
        <v>139</v>
      </c>
      <c r="AW148" s="13" t="s">
        <v>31</v>
      </c>
      <c r="AX148" s="13" t="s">
        <v>82</v>
      </c>
      <c r="AY148" s="246" t="s">
        <v>134</v>
      </c>
    </row>
    <row r="149" s="11" customFormat="1" ht="25.92" customHeight="1">
      <c r="A149" s="11"/>
      <c r="B149" s="197"/>
      <c r="C149" s="198"/>
      <c r="D149" s="199" t="s">
        <v>73</v>
      </c>
      <c r="E149" s="200" t="s">
        <v>423</v>
      </c>
      <c r="F149" s="200" t="s">
        <v>424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SUM(P150:P156)</f>
        <v>0</v>
      </c>
      <c r="Q149" s="205"/>
      <c r="R149" s="206">
        <f>SUM(R150:R156)</f>
        <v>0</v>
      </c>
      <c r="S149" s="205"/>
      <c r="T149" s="207">
        <f>SUM(T150:T156)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8" t="s">
        <v>82</v>
      </c>
      <c r="AT149" s="209" t="s">
        <v>73</v>
      </c>
      <c r="AU149" s="209" t="s">
        <v>74</v>
      </c>
      <c r="AY149" s="208" t="s">
        <v>134</v>
      </c>
      <c r="BK149" s="210">
        <f>SUM(BK150:BK156)</f>
        <v>0</v>
      </c>
    </row>
    <row r="150" s="2" customFormat="1" ht="16.5" customHeight="1">
      <c r="A150" s="39"/>
      <c r="B150" s="40"/>
      <c r="C150" s="211" t="s">
        <v>203</v>
      </c>
      <c r="D150" s="211" t="s">
        <v>135</v>
      </c>
      <c r="E150" s="212" t="s">
        <v>426</v>
      </c>
      <c r="F150" s="213" t="s">
        <v>427</v>
      </c>
      <c r="G150" s="214" t="s">
        <v>145</v>
      </c>
      <c r="H150" s="215">
        <v>2</v>
      </c>
      <c r="I150" s="216"/>
      <c r="J150" s="217">
        <f>ROUND(I150*H150,2)</f>
        <v>0</v>
      </c>
      <c r="K150" s="213" t="s">
        <v>1</v>
      </c>
      <c r="L150" s="45"/>
      <c r="M150" s="218" t="s">
        <v>1</v>
      </c>
      <c r="N150" s="219" t="s">
        <v>39</v>
      </c>
      <c r="O150" s="9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2" t="s">
        <v>139</v>
      </c>
      <c r="AT150" s="222" t="s">
        <v>135</v>
      </c>
      <c r="AU150" s="222" t="s">
        <v>82</v>
      </c>
      <c r="AY150" s="18" t="s">
        <v>134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82</v>
      </c>
      <c r="BK150" s="223">
        <f>ROUND(I150*H150,2)</f>
        <v>0</v>
      </c>
      <c r="BL150" s="18" t="s">
        <v>139</v>
      </c>
      <c r="BM150" s="222" t="s">
        <v>206</v>
      </c>
    </row>
    <row r="151" s="2" customFormat="1" ht="16.5" customHeight="1">
      <c r="A151" s="39"/>
      <c r="B151" s="40"/>
      <c r="C151" s="211" t="s">
        <v>168</v>
      </c>
      <c r="D151" s="211" t="s">
        <v>135</v>
      </c>
      <c r="E151" s="212" t="s">
        <v>429</v>
      </c>
      <c r="F151" s="213" t="s">
        <v>430</v>
      </c>
      <c r="G151" s="214" t="s">
        <v>138</v>
      </c>
      <c r="H151" s="215">
        <v>2</v>
      </c>
      <c r="I151" s="216"/>
      <c r="J151" s="217">
        <f>ROUND(I151*H151,2)</f>
        <v>0</v>
      </c>
      <c r="K151" s="213" t="s">
        <v>1</v>
      </c>
      <c r="L151" s="45"/>
      <c r="M151" s="218" t="s">
        <v>1</v>
      </c>
      <c r="N151" s="219" t="s">
        <v>39</v>
      </c>
      <c r="O151" s="9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2" t="s">
        <v>139</v>
      </c>
      <c r="AT151" s="222" t="s">
        <v>135</v>
      </c>
      <c r="AU151" s="222" t="s">
        <v>82</v>
      </c>
      <c r="AY151" s="18" t="s">
        <v>134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82</v>
      </c>
      <c r="BK151" s="223">
        <f>ROUND(I151*H151,2)</f>
        <v>0</v>
      </c>
      <c r="BL151" s="18" t="s">
        <v>139</v>
      </c>
      <c r="BM151" s="222" t="s">
        <v>209</v>
      </c>
    </row>
    <row r="152" s="2" customFormat="1" ht="21.75" customHeight="1">
      <c r="A152" s="39"/>
      <c r="B152" s="40"/>
      <c r="C152" s="211" t="s">
        <v>210</v>
      </c>
      <c r="D152" s="211" t="s">
        <v>135</v>
      </c>
      <c r="E152" s="212" t="s">
        <v>593</v>
      </c>
      <c r="F152" s="213" t="s">
        <v>594</v>
      </c>
      <c r="G152" s="214" t="s">
        <v>318</v>
      </c>
      <c r="H152" s="215">
        <v>62.240000000000002</v>
      </c>
      <c r="I152" s="216"/>
      <c r="J152" s="217">
        <f>ROUND(I152*H152,2)</f>
        <v>0</v>
      </c>
      <c r="K152" s="213" t="s">
        <v>1</v>
      </c>
      <c r="L152" s="45"/>
      <c r="M152" s="218" t="s">
        <v>1</v>
      </c>
      <c r="N152" s="219" t="s">
        <v>39</v>
      </c>
      <c r="O152" s="9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139</v>
      </c>
      <c r="AT152" s="222" t="s">
        <v>135</v>
      </c>
      <c r="AU152" s="222" t="s">
        <v>82</v>
      </c>
      <c r="AY152" s="18" t="s">
        <v>134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82</v>
      </c>
      <c r="BK152" s="223">
        <f>ROUND(I152*H152,2)</f>
        <v>0</v>
      </c>
      <c r="BL152" s="18" t="s">
        <v>139</v>
      </c>
      <c r="BM152" s="222" t="s">
        <v>213</v>
      </c>
    </row>
    <row r="153" s="2" customFormat="1" ht="16.5" customHeight="1">
      <c r="A153" s="39"/>
      <c r="B153" s="40"/>
      <c r="C153" s="211" t="s">
        <v>176</v>
      </c>
      <c r="D153" s="211" t="s">
        <v>135</v>
      </c>
      <c r="E153" s="212" t="s">
        <v>595</v>
      </c>
      <c r="F153" s="213" t="s">
        <v>596</v>
      </c>
      <c r="G153" s="214" t="s">
        <v>145</v>
      </c>
      <c r="H153" s="215">
        <v>20</v>
      </c>
      <c r="I153" s="216"/>
      <c r="J153" s="217">
        <f>ROUND(I153*H153,2)</f>
        <v>0</v>
      </c>
      <c r="K153" s="213" t="s">
        <v>1</v>
      </c>
      <c r="L153" s="45"/>
      <c r="M153" s="218" t="s">
        <v>1</v>
      </c>
      <c r="N153" s="219" t="s">
        <v>39</v>
      </c>
      <c r="O153" s="92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2" t="s">
        <v>139</v>
      </c>
      <c r="AT153" s="222" t="s">
        <v>135</v>
      </c>
      <c r="AU153" s="222" t="s">
        <v>82</v>
      </c>
      <c r="AY153" s="18" t="s">
        <v>134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8" t="s">
        <v>82</v>
      </c>
      <c r="BK153" s="223">
        <f>ROUND(I153*H153,2)</f>
        <v>0</v>
      </c>
      <c r="BL153" s="18" t="s">
        <v>139</v>
      </c>
      <c r="BM153" s="222" t="s">
        <v>216</v>
      </c>
    </row>
    <row r="154" s="2" customFormat="1" ht="16.5" customHeight="1">
      <c r="A154" s="39"/>
      <c r="B154" s="40"/>
      <c r="C154" s="211" t="s">
        <v>299</v>
      </c>
      <c r="D154" s="211" t="s">
        <v>135</v>
      </c>
      <c r="E154" s="212" t="s">
        <v>597</v>
      </c>
      <c r="F154" s="213" t="s">
        <v>598</v>
      </c>
      <c r="G154" s="214" t="s">
        <v>145</v>
      </c>
      <c r="H154" s="215">
        <v>2</v>
      </c>
      <c r="I154" s="216"/>
      <c r="J154" s="217">
        <f>ROUND(I154*H154,2)</f>
        <v>0</v>
      </c>
      <c r="K154" s="213" t="s">
        <v>1</v>
      </c>
      <c r="L154" s="45"/>
      <c r="M154" s="218" t="s">
        <v>1</v>
      </c>
      <c r="N154" s="219" t="s">
        <v>39</v>
      </c>
      <c r="O154" s="9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2" t="s">
        <v>139</v>
      </c>
      <c r="AT154" s="222" t="s">
        <v>135</v>
      </c>
      <c r="AU154" s="222" t="s">
        <v>82</v>
      </c>
      <c r="AY154" s="18" t="s">
        <v>134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8" t="s">
        <v>82</v>
      </c>
      <c r="BK154" s="223">
        <f>ROUND(I154*H154,2)</f>
        <v>0</v>
      </c>
      <c r="BL154" s="18" t="s">
        <v>139</v>
      </c>
      <c r="BM154" s="222" t="s">
        <v>300</v>
      </c>
    </row>
    <row r="155" s="2" customFormat="1" ht="16.5" customHeight="1">
      <c r="A155" s="39"/>
      <c r="B155" s="40"/>
      <c r="C155" s="211" t="s">
        <v>180</v>
      </c>
      <c r="D155" s="211" t="s">
        <v>135</v>
      </c>
      <c r="E155" s="212" t="s">
        <v>477</v>
      </c>
      <c r="F155" s="213" t="s">
        <v>478</v>
      </c>
      <c r="G155" s="214" t="s">
        <v>145</v>
      </c>
      <c r="H155" s="215">
        <v>2</v>
      </c>
      <c r="I155" s="216"/>
      <c r="J155" s="217">
        <f>ROUND(I155*H155,2)</f>
        <v>0</v>
      </c>
      <c r="K155" s="213" t="s">
        <v>1</v>
      </c>
      <c r="L155" s="45"/>
      <c r="M155" s="218" t="s">
        <v>1</v>
      </c>
      <c r="N155" s="219" t="s">
        <v>39</v>
      </c>
      <c r="O155" s="9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2" t="s">
        <v>139</v>
      </c>
      <c r="AT155" s="222" t="s">
        <v>135</v>
      </c>
      <c r="AU155" s="222" t="s">
        <v>82</v>
      </c>
      <c r="AY155" s="18" t="s">
        <v>134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8" t="s">
        <v>82</v>
      </c>
      <c r="BK155" s="223">
        <f>ROUND(I155*H155,2)</f>
        <v>0</v>
      </c>
      <c r="BL155" s="18" t="s">
        <v>139</v>
      </c>
      <c r="BM155" s="222" t="s">
        <v>303</v>
      </c>
    </row>
    <row r="156" s="2" customFormat="1" ht="16.5" customHeight="1">
      <c r="A156" s="39"/>
      <c r="B156" s="40"/>
      <c r="C156" s="211" t="s">
        <v>7</v>
      </c>
      <c r="D156" s="211" t="s">
        <v>135</v>
      </c>
      <c r="E156" s="212" t="s">
        <v>480</v>
      </c>
      <c r="F156" s="213" t="s">
        <v>481</v>
      </c>
      <c r="G156" s="214" t="s">
        <v>145</v>
      </c>
      <c r="H156" s="215">
        <v>2</v>
      </c>
      <c r="I156" s="216"/>
      <c r="J156" s="217">
        <f>ROUND(I156*H156,2)</f>
        <v>0</v>
      </c>
      <c r="K156" s="213" t="s">
        <v>1</v>
      </c>
      <c r="L156" s="45"/>
      <c r="M156" s="218" t="s">
        <v>1</v>
      </c>
      <c r="N156" s="219" t="s">
        <v>39</v>
      </c>
      <c r="O156" s="9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139</v>
      </c>
      <c r="AT156" s="222" t="s">
        <v>135</v>
      </c>
      <c r="AU156" s="222" t="s">
        <v>82</v>
      </c>
      <c r="AY156" s="18" t="s">
        <v>134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82</v>
      </c>
      <c r="BK156" s="223">
        <f>ROUND(I156*H156,2)</f>
        <v>0</v>
      </c>
      <c r="BL156" s="18" t="s">
        <v>139</v>
      </c>
      <c r="BM156" s="222" t="s">
        <v>306</v>
      </c>
    </row>
    <row r="157" s="11" customFormat="1" ht="25.92" customHeight="1">
      <c r="A157" s="11"/>
      <c r="B157" s="197"/>
      <c r="C157" s="198"/>
      <c r="D157" s="199" t="s">
        <v>73</v>
      </c>
      <c r="E157" s="200" t="s">
        <v>499</v>
      </c>
      <c r="F157" s="200" t="s">
        <v>232</v>
      </c>
      <c r="G157" s="198"/>
      <c r="H157" s="198"/>
      <c r="I157" s="201"/>
      <c r="J157" s="202">
        <f>BK157</f>
        <v>0</v>
      </c>
      <c r="K157" s="198"/>
      <c r="L157" s="203"/>
      <c r="M157" s="204"/>
      <c r="N157" s="205"/>
      <c r="O157" s="205"/>
      <c r="P157" s="206">
        <f>P158</f>
        <v>0</v>
      </c>
      <c r="Q157" s="205"/>
      <c r="R157" s="206">
        <f>R158</f>
        <v>0</v>
      </c>
      <c r="S157" s="205"/>
      <c r="T157" s="207">
        <f>T158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8" t="s">
        <v>82</v>
      </c>
      <c r="AT157" s="209" t="s">
        <v>73</v>
      </c>
      <c r="AU157" s="209" t="s">
        <v>74</v>
      </c>
      <c r="AY157" s="208" t="s">
        <v>134</v>
      </c>
      <c r="BK157" s="210">
        <f>BK158</f>
        <v>0</v>
      </c>
    </row>
    <row r="158" s="2" customFormat="1" ht="16.5" customHeight="1">
      <c r="A158" s="39"/>
      <c r="B158" s="40"/>
      <c r="C158" s="211" t="s">
        <v>185</v>
      </c>
      <c r="D158" s="211" t="s">
        <v>135</v>
      </c>
      <c r="E158" s="212" t="s">
        <v>501</v>
      </c>
      <c r="F158" s="213" t="s">
        <v>502</v>
      </c>
      <c r="G158" s="214" t="s">
        <v>196</v>
      </c>
      <c r="H158" s="215">
        <v>309.23099999999999</v>
      </c>
      <c r="I158" s="216"/>
      <c r="J158" s="217">
        <f>ROUND(I158*H158,2)</f>
        <v>0</v>
      </c>
      <c r="K158" s="213" t="s">
        <v>1</v>
      </c>
      <c r="L158" s="45"/>
      <c r="M158" s="247" t="s">
        <v>1</v>
      </c>
      <c r="N158" s="248" t="s">
        <v>39</v>
      </c>
      <c r="O158" s="249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2" t="s">
        <v>139</v>
      </c>
      <c r="AT158" s="222" t="s">
        <v>135</v>
      </c>
      <c r="AU158" s="222" t="s">
        <v>82</v>
      </c>
      <c r="AY158" s="18" t="s">
        <v>134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82</v>
      </c>
      <c r="BK158" s="223">
        <f>ROUND(I158*H158,2)</f>
        <v>0</v>
      </c>
      <c r="BL158" s="18" t="s">
        <v>139</v>
      </c>
      <c r="BM158" s="222" t="s">
        <v>312</v>
      </c>
    </row>
    <row r="159" s="2" customFormat="1" ht="6.96" customHeight="1">
      <c r="A159" s="39"/>
      <c r="B159" s="67"/>
      <c r="C159" s="68"/>
      <c r="D159" s="68"/>
      <c r="E159" s="68"/>
      <c r="F159" s="68"/>
      <c r="G159" s="68"/>
      <c r="H159" s="68"/>
      <c r="I159" s="68"/>
      <c r="J159" s="68"/>
      <c r="K159" s="68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H3O9tH+rlodQb+7Ntdv/pmT+KKd/I8rrqvEicsH8t/Jyejrm5DFXDz3RrESL/yEUZBSZin+Y+FgeWxMpB+JRlw==" hashValue="YL6CIqJ3R3mjEOINreto0hyLg5NndG5Fy4ySHiCrcPWvwL2OB4HnVj5aRsjJ3wOHAFkl5PvS1MdyGeB0ZuofpQ==" algorithmName="SHA-512" password="CC35"/>
  <autoFilter ref="C119:K15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pro chodce a cyklisty kolem ZŠ Jablunkov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ROUND((SUM(BE126:BE705)),  2)</f>
        <v>0</v>
      </c>
      <c r="G33" s="39"/>
      <c r="H33" s="39"/>
      <c r="I33" s="156">
        <v>0.20999999999999999</v>
      </c>
      <c r="J33" s="155">
        <f>ROUND(((SUM(BE126:BE705))*I33),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ROUND((SUM(BF126:BF705)),  2)</f>
        <v>0</v>
      </c>
      <c r="G34" s="39"/>
      <c r="H34" s="39"/>
      <c r="I34" s="156">
        <v>0.12</v>
      </c>
      <c r="J34" s="155">
        <f>ROUND(((SUM(BF126:BF705))*I34),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ROUND((SUM(BG126:BG705)),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ROUND((SUM(BH126:BH705)),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ROUND((SUM(BI126:BI705)),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pro chodce a cyklisty kolem ZŠ Jablunkov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Rekonstrukce VO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113</v>
      </c>
      <c r="D94" s="177"/>
      <c r="E94" s="177"/>
      <c r="F94" s="177"/>
      <c r="G94" s="177"/>
      <c r="H94" s="177"/>
      <c r="I94" s="177"/>
      <c r="J94" s="178" t="s">
        <v>114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115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0"/>
      <c r="C97" s="181"/>
      <c r="D97" s="182" t="s">
        <v>600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6" customFormat="1" ht="19.92" customHeight="1">
      <c r="A98" s="16"/>
      <c r="B98" s="273"/>
      <c r="C98" s="274"/>
      <c r="D98" s="275" t="s">
        <v>601</v>
      </c>
      <c r="E98" s="276"/>
      <c r="F98" s="276"/>
      <c r="G98" s="276"/>
      <c r="H98" s="276"/>
      <c r="I98" s="276"/>
      <c r="J98" s="277">
        <f>J128</f>
        <v>0</v>
      </c>
      <c r="K98" s="274"/>
      <c r="L98" s="278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</row>
    <row r="99" s="16" customFormat="1" ht="19.92" customHeight="1">
      <c r="A99" s="16"/>
      <c r="B99" s="273"/>
      <c r="C99" s="274"/>
      <c r="D99" s="275" t="s">
        <v>602</v>
      </c>
      <c r="E99" s="276"/>
      <c r="F99" s="276"/>
      <c r="G99" s="276"/>
      <c r="H99" s="276"/>
      <c r="I99" s="276"/>
      <c r="J99" s="277">
        <f>J245</f>
        <v>0</v>
      </c>
      <c r="K99" s="274"/>
      <c r="L99" s="278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</row>
    <row r="100" s="16" customFormat="1" ht="19.92" customHeight="1">
      <c r="A100" s="16"/>
      <c r="B100" s="273"/>
      <c r="C100" s="274"/>
      <c r="D100" s="275" t="s">
        <v>603</v>
      </c>
      <c r="E100" s="276"/>
      <c r="F100" s="276"/>
      <c r="G100" s="276"/>
      <c r="H100" s="276"/>
      <c r="I100" s="276"/>
      <c r="J100" s="277">
        <f>J323</f>
        <v>0</v>
      </c>
      <c r="K100" s="274"/>
      <c r="L100" s="278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</row>
    <row r="101" s="9" customFormat="1" ht="24.96" customHeight="1">
      <c r="A101" s="9"/>
      <c r="B101" s="180"/>
      <c r="C101" s="181"/>
      <c r="D101" s="182" t="s">
        <v>604</v>
      </c>
      <c r="E101" s="183"/>
      <c r="F101" s="183"/>
      <c r="G101" s="183"/>
      <c r="H101" s="183"/>
      <c r="I101" s="183"/>
      <c r="J101" s="184">
        <f>J329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6" customFormat="1" ht="19.92" customHeight="1">
      <c r="A102" s="16"/>
      <c r="B102" s="273"/>
      <c r="C102" s="274"/>
      <c r="D102" s="275" t="s">
        <v>605</v>
      </c>
      <c r="E102" s="276"/>
      <c r="F102" s="276"/>
      <c r="G102" s="276"/>
      <c r="H102" s="276"/>
      <c r="I102" s="276"/>
      <c r="J102" s="277">
        <f>J330</f>
        <v>0</v>
      </c>
      <c r="K102" s="274"/>
      <c r="L102" s="278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</row>
    <row r="103" s="16" customFormat="1" ht="19.92" customHeight="1">
      <c r="A103" s="16"/>
      <c r="B103" s="273"/>
      <c r="C103" s="274"/>
      <c r="D103" s="275" t="s">
        <v>606</v>
      </c>
      <c r="E103" s="276"/>
      <c r="F103" s="276"/>
      <c r="G103" s="276"/>
      <c r="H103" s="276"/>
      <c r="I103" s="276"/>
      <c r="J103" s="277">
        <f>J358</f>
        <v>0</v>
      </c>
      <c r="K103" s="274"/>
      <c r="L103" s="278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4" s="9" customFormat="1" ht="24.96" customHeight="1">
      <c r="A104" s="9"/>
      <c r="B104" s="180"/>
      <c r="C104" s="181"/>
      <c r="D104" s="182" t="s">
        <v>607</v>
      </c>
      <c r="E104" s="183"/>
      <c r="F104" s="183"/>
      <c r="G104" s="183"/>
      <c r="H104" s="183"/>
      <c r="I104" s="183"/>
      <c r="J104" s="184">
        <f>J600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6" customFormat="1" ht="19.92" customHeight="1">
      <c r="A105" s="16"/>
      <c r="B105" s="273"/>
      <c r="C105" s="274"/>
      <c r="D105" s="275" t="s">
        <v>608</v>
      </c>
      <c r="E105" s="276"/>
      <c r="F105" s="276"/>
      <c r="G105" s="276"/>
      <c r="H105" s="276"/>
      <c r="I105" s="276"/>
      <c r="J105" s="277">
        <f>J601</f>
        <v>0</v>
      </c>
      <c r="K105" s="274"/>
      <c r="L105" s="278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</row>
    <row r="106" s="16" customFormat="1" ht="19.92" customHeight="1">
      <c r="A106" s="16"/>
      <c r="B106" s="273"/>
      <c r="C106" s="274"/>
      <c r="D106" s="275" t="s">
        <v>609</v>
      </c>
      <c r="E106" s="276"/>
      <c r="F106" s="276"/>
      <c r="G106" s="276"/>
      <c r="H106" s="276"/>
      <c r="I106" s="276"/>
      <c r="J106" s="277">
        <f>J687</f>
        <v>0</v>
      </c>
      <c r="K106" s="274"/>
      <c r="L106" s="278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120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Stezka pro chodce a cyklisty kolem ZŠ Jablunkov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401 - Rekonstrukce VO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25. 4. 2025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30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32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0" customFormat="1" ht="29.28" customHeight="1">
      <c r="A125" s="186"/>
      <c r="B125" s="187"/>
      <c r="C125" s="188" t="s">
        <v>121</v>
      </c>
      <c r="D125" s="189" t="s">
        <v>59</v>
      </c>
      <c r="E125" s="189" t="s">
        <v>55</v>
      </c>
      <c r="F125" s="189" t="s">
        <v>56</v>
      </c>
      <c r="G125" s="189" t="s">
        <v>122</v>
      </c>
      <c r="H125" s="189" t="s">
        <v>123</v>
      </c>
      <c r="I125" s="189" t="s">
        <v>124</v>
      </c>
      <c r="J125" s="189" t="s">
        <v>114</v>
      </c>
      <c r="K125" s="190" t="s">
        <v>125</v>
      </c>
      <c r="L125" s="191"/>
      <c r="M125" s="101" t="s">
        <v>1</v>
      </c>
      <c r="N125" s="102" t="s">
        <v>38</v>
      </c>
      <c r="O125" s="102" t="s">
        <v>126</v>
      </c>
      <c r="P125" s="102" t="s">
        <v>127</v>
      </c>
      <c r="Q125" s="102" t="s">
        <v>128</v>
      </c>
      <c r="R125" s="102" t="s">
        <v>129</v>
      </c>
      <c r="S125" s="102" t="s">
        <v>130</v>
      </c>
      <c r="T125" s="103" t="s">
        <v>131</v>
      </c>
      <c r="U125" s="186"/>
      <c r="V125" s="186"/>
      <c r="W125" s="186"/>
      <c r="X125" s="186"/>
      <c r="Y125" s="186"/>
      <c r="Z125" s="186"/>
      <c r="AA125" s="186"/>
      <c r="AB125" s="186"/>
      <c r="AC125" s="186"/>
      <c r="AD125" s="186"/>
      <c r="AE125" s="186"/>
    </row>
    <row r="126" s="2" customFormat="1" ht="22.8" customHeight="1">
      <c r="A126" s="39"/>
      <c r="B126" s="40"/>
      <c r="C126" s="108" t="s">
        <v>132</v>
      </c>
      <c r="D126" s="41"/>
      <c r="E126" s="41"/>
      <c r="F126" s="41"/>
      <c r="G126" s="41"/>
      <c r="H126" s="41"/>
      <c r="I126" s="41"/>
      <c r="J126" s="192">
        <f>BK126</f>
        <v>0</v>
      </c>
      <c r="K126" s="41"/>
      <c r="L126" s="45"/>
      <c r="M126" s="104"/>
      <c r="N126" s="193"/>
      <c r="O126" s="105"/>
      <c r="P126" s="194">
        <f>P127+P329+P600</f>
        <v>0</v>
      </c>
      <c r="Q126" s="105"/>
      <c r="R126" s="194">
        <f>R127+R329+R600</f>
        <v>49.087971069999995</v>
      </c>
      <c r="S126" s="105"/>
      <c r="T126" s="195">
        <f>T127+T329+T600</f>
        <v>17.320799999999998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116</v>
      </c>
      <c r="BK126" s="196">
        <f>BK127+BK329+BK600</f>
        <v>0</v>
      </c>
    </row>
    <row r="127" s="11" customFormat="1" ht="25.92" customHeight="1">
      <c r="A127" s="11"/>
      <c r="B127" s="197"/>
      <c r="C127" s="198"/>
      <c r="D127" s="199" t="s">
        <v>73</v>
      </c>
      <c r="E127" s="200" t="s">
        <v>610</v>
      </c>
      <c r="F127" s="200" t="s">
        <v>611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P128+P245+P323</f>
        <v>0</v>
      </c>
      <c r="Q127" s="205"/>
      <c r="R127" s="206">
        <f>R128+R245+R323</f>
        <v>43.802767269999997</v>
      </c>
      <c r="S127" s="205"/>
      <c r="T127" s="207">
        <f>T128+T245+T323</f>
        <v>17.305199999999999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8" t="s">
        <v>82</v>
      </c>
      <c r="AT127" s="209" t="s">
        <v>73</v>
      </c>
      <c r="AU127" s="209" t="s">
        <v>74</v>
      </c>
      <c r="AY127" s="208" t="s">
        <v>134</v>
      </c>
      <c r="BK127" s="210">
        <f>BK128+BK245+BK323</f>
        <v>0</v>
      </c>
    </row>
    <row r="128" s="11" customFormat="1" ht="22.8" customHeight="1">
      <c r="A128" s="11"/>
      <c r="B128" s="197"/>
      <c r="C128" s="198"/>
      <c r="D128" s="199" t="s">
        <v>73</v>
      </c>
      <c r="E128" s="279" t="s">
        <v>82</v>
      </c>
      <c r="F128" s="279" t="s">
        <v>133</v>
      </c>
      <c r="G128" s="198"/>
      <c r="H128" s="198"/>
      <c r="I128" s="201"/>
      <c r="J128" s="280">
        <f>BK128</f>
        <v>0</v>
      </c>
      <c r="K128" s="198"/>
      <c r="L128" s="203"/>
      <c r="M128" s="204"/>
      <c r="N128" s="205"/>
      <c r="O128" s="205"/>
      <c r="P128" s="206">
        <f>SUM(P129:P244)</f>
        <v>0</v>
      </c>
      <c r="Q128" s="205"/>
      <c r="R128" s="206">
        <f>SUM(R129:R244)</f>
        <v>0</v>
      </c>
      <c r="S128" s="205"/>
      <c r="T128" s="207">
        <f>SUM(T129:T244)</f>
        <v>17.305199999999999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8" t="s">
        <v>82</v>
      </c>
      <c r="AT128" s="209" t="s">
        <v>73</v>
      </c>
      <c r="AU128" s="209" t="s">
        <v>82</v>
      </c>
      <c r="AY128" s="208" t="s">
        <v>134</v>
      </c>
      <c r="BK128" s="210">
        <f>SUM(BK129:BK244)</f>
        <v>0</v>
      </c>
    </row>
    <row r="129" s="2" customFormat="1" ht="16.5" customHeight="1">
      <c r="A129" s="39"/>
      <c r="B129" s="40"/>
      <c r="C129" s="211" t="s">
        <v>82</v>
      </c>
      <c r="D129" s="211" t="s">
        <v>135</v>
      </c>
      <c r="E129" s="212" t="s">
        <v>612</v>
      </c>
      <c r="F129" s="213" t="s">
        <v>613</v>
      </c>
      <c r="G129" s="214" t="s">
        <v>179</v>
      </c>
      <c r="H129" s="215">
        <v>7.8659999999999997</v>
      </c>
      <c r="I129" s="216"/>
      <c r="J129" s="217">
        <f>ROUND(I129*H129,2)</f>
        <v>0</v>
      </c>
      <c r="K129" s="213" t="s">
        <v>614</v>
      </c>
      <c r="L129" s="45"/>
      <c r="M129" s="218" t="s">
        <v>1</v>
      </c>
      <c r="N129" s="219" t="s">
        <v>39</v>
      </c>
      <c r="O129" s="92"/>
      <c r="P129" s="220">
        <f>O129*H129</f>
        <v>0</v>
      </c>
      <c r="Q129" s="220">
        <v>0</v>
      </c>
      <c r="R129" s="220">
        <f>Q129*H129</f>
        <v>0</v>
      </c>
      <c r="S129" s="220">
        <v>2.2000000000000002</v>
      </c>
      <c r="T129" s="221">
        <f>S129*H129</f>
        <v>17.305199999999999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370</v>
      </c>
      <c r="AT129" s="222" t="s">
        <v>135</v>
      </c>
      <c r="AU129" s="222" t="s">
        <v>84</v>
      </c>
      <c r="AY129" s="18" t="s">
        <v>134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82</v>
      </c>
      <c r="BK129" s="223">
        <f>ROUND(I129*H129,2)</f>
        <v>0</v>
      </c>
      <c r="BL129" s="18" t="s">
        <v>370</v>
      </c>
      <c r="BM129" s="222" t="s">
        <v>615</v>
      </c>
    </row>
    <row r="130" s="2" customFormat="1">
      <c r="A130" s="39"/>
      <c r="B130" s="40"/>
      <c r="C130" s="41"/>
      <c r="D130" s="281" t="s">
        <v>616</v>
      </c>
      <c r="E130" s="41"/>
      <c r="F130" s="282" t="s">
        <v>617</v>
      </c>
      <c r="G130" s="41"/>
      <c r="H130" s="41"/>
      <c r="I130" s="283"/>
      <c r="J130" s="41"/>
      <c r="K130" s="41"/>
      <c r="L130" s="45"/>
      <c r="M130" s="284"/>
      <c r="N130" s="28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616</v>
      </c>
      <c r="AU130" s="18" t="s">
        <v>84</v>
      </c>
    </row>
    <row r="131" s="14" customFormat="1">
      <c r="A131" s="14"/>
      <c r="B131" s="252"/>
      <c r="C131" s="253"/>
      <c r="D131" s="226" t="s">
        <v>154</v>
      </c>
      <c r="E131" s="254" t="s">
        <v>1</v>
      </c>
      <c r="F131" s="255" t="s">
        <v>618</v>
      </c>
      <c r="G131" s="253"/>
      <c r="H131" s="254" t="s">
        <v>1</v>
      </c>
      <c r="I131" s="256"/>
      <c r="J131" s="253"/>
      <c r="K131" s="253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154</v>
      </c>
      <c r="AU131" s="261" t="s">
        <v>84</v>
      </c>
      <c r="AV131" s="14" t="s">
        <v>82</v>
      </c>
      <c r="AW131" s="14" t="s">
        <v>31</v>
      </c>
      <c r="AX131" s="14" t="s">
        <v>74</v>
      </c>
      <c r="AY131" s="261" t="s">
        <v>134</v>
      </c>
    </row>
    <row r="132" s="12" customFormat="1">
      <c r="A132" s="12"/>
      <c r="B132" s="224"/>
      <c r="C132" s="225"/>
      <c r="D132" s="226" t="s">
        <v>154</v>
      </c>
      <c r="E132" s="227" t="s">
        <v>1</v>
      </c>
      <c r="F132" s="228" t="s">
        <v>619</v>
      </c>
      <c r="G132" s="225"/>
      <c r="H132" s="229">
        <v>6.3529999999999998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5" t="s">
        <v>154</v>
      </c>
      <c r="AU132" s="235" t="s">
        <v>84</v>
      </c>
      <c r="AV132" s="12" t="s">
        <v>84</v>
      </c>
      <c r="AW132" s="12" t="s">
        <v>31</v>
      </c>
      <c r="AX132" s="12" t="s">
        <v>74</v>
      </c>
      <c r="AY132" s="235" t="s">
        <v>134</v>
      </c>
    </row>
    <row r="133" s="14" customFormat="1">
      <c r="A133" s="14"/>
      <c r="B133" s="252"/>
      <c r="C133" s="253"/>
      <c r="D133" s="226" t="s">
        <v>154</v>
      </c>
      <c r="E133" s="254" t="s">
        <v>1</v>
      </c>
      <c r="F133" s="255" t="s">
        <v>620</v>
      </c>
      <c r="G133" s="253"/>
      <c r="H133" s="254" t="s">
        <v>1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154</v>
      </c>
      <c r="AU133" s="261" t="s">
        <v>84</v>
      </c>
      <c r="AV133" s="14" t="s">
        <v>82</v>
      </c>
      <c r="AW133" s="14" t="s">
        <v>31</v>
      </c>
      <c r="AX133" s="14" t="s">
        <v>74</v>
      </c>
      <c r="AY133" s="261" t="s">
        <v>134</v>
      </c>
    </row>
    <row r="134" s="12" customFormat="1">
      <c r="A134" s="12"/>
      <c r="B134" s="224"/>
      <c r="C134" s="225"/>
      <c r="D134" s="226" t="s">
        <v>154</v>
      </c>
      <c r="E134" s="227" t="s">
        <v>1</v>
      </c>
      <c r="F134" s="228" t="s">
        <v>621</v>
      </c>
      <c r="G134" s="225"/>
      <c r="H134" s="229">
        <v>1.21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5" t="s">
        <v>154</v>
      </c>
      <c r="AU134" s="235" t="s">
        <v>84</v>
      </c>
      <c r="AV134" s="12" t="s">
        <v>84</v>
      </c>
      <c r="AW134" s="12" t="s">
        <v>31</v>
      </c>
      <c r="AX134" s="12" t="s">
        <v>74</v>
      </c>
      <c r="AY134" s="235" t="s">
        <v>134</v>
      </c>
    </row>
    <row r="135" s="14" customFormat="1">
      <c r="A135" s="14"/>
      <c r="B135" s="252"/>
      <c r="C135" s="253"/>
      <c r="D135" s="226" t="s">
        <v>154</v>
      </c>
      <c r="E135" s="254" t="s">
        <v>1</v>
      </c>
      <c r="F135" s="255" t="s">
        <v>622</v>
      </c>
      <c r="G135" s="253"/>
      <c r="H135" s="254" t="s">
        <v>1</v>
      </c>
      <c r="I135" s="256"/>
      <c r="J135" s="253"/>
      <c r="K135" s="253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154</v>
      </c>
      <c r="AU135" s="261" t="s">
        <v>84</v>
      </c>
      <c r="AV135" s="14" t="s">
        <v>82</v>
      </c>
      <c r="AW135" s="14" t="s">
        <v>31</v>
      </c>
      <c r="AX135" s="14" t="s">
        <v>74</v>
      </c>
      <c r="AY135" s="261" t="s">
        <v>134</v>
      </c>
    </row>
    <row r="136" s="12" customFormat="1">
      <c r="A136" s="12"/>
      <c r="B136" s="224"/>
      <c r="C136" s="225"/>
      <c r="D136" s="226" t="s">
        <v>154</v>
      </c>
      <c r="E136" s="227" t="s">
        <v>1</v>
      </c>
      <c r="F136" s="228" t="s">
        <v>623</v>
      </c>
      <c r="G136" s="225"/>
      <c r="H136" s="229">
        <v>0.30299999999999999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5" t="s">
        <v>154</v>
      </c>
      <c r="AU136" s="235" t="s">
        <v>84</v>
      </c>
      <c r="AV136" s="12" t="s">
        <v>84</v>
      </c>
      <c r="AW136" s="12" t="s">
        <v>31</v>
      </c>
      <c r="AX136" s="12" t="s">
        <v>74</v>
      </c>
      <c r="AY136" s="235" t="s">
        <v>134</v>
      </c>
    </row>
    <row r="137" s="13" customFormat="1">
      <c r="A137" s="13"/>
      <c r="B137" s="236"/>
      <c r="C137" s="237"/>
      <c r="D137" s="226" t="s">
        <v>154</v>
      </c>
      <c r="E137" s="238" t="s">
        <v>1</v>
      </c>
      <c r="F137" s="239" t="s">
        <v>156</v>
      </c>
      <c r="G137" s="237"/>
      <c r="H137" s="240">
        <v>7.8659999999999997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154</v>
      </c>
      <c r="AU137" s="246" t="s">
        <v>84</v>
      </c>
      <c r="AV137" s="13" t="s">
        <v>139</v>
      </c>
      <c r="AW137" s="13" t="s">
        <v>31</v>
      </c>
      <c r="AX137" s="13" t="s">
        <v>82</v>
      </c>
      <c r="AY137" s="246" t="s">
        <v>134</v>
      </c>
    </row>
    <row r="138" s="2" customFormat="1" ht="16.5" customHeight="1">
      <c r="A138" s="39"/>
      <c r="B138" s="40"/>
      <c r="C138" s="211" t="s">
        <v>84</v>
      </c>
      <c r="D138" s="211" t="s">
        <v>135</v>
      </c>
      <c r="E138" s="212" t="s">
        <v>624</v>
      </c>
      <c r="F138" s="213" t="s">
        <v>625</v>
      </c>
      <c r="G138" s="214" t="s">
        <v>196</v>
      </c>
      <c r="H138" s="215">
        <v>18.878</v>
      </c>
      <c r="I138" s="216"/>
      <c r="J138" s="217">
        <f>ROUND(I138*H138,2)</f>
        <v>0</v>
      </c>
      <c r="K138" s="213" t="s">
        <v>614</v>
      </c>
      <c r="L138" s="45"/>
      <c r="M138" s="218" t="s">
        <v>1</v>
      </c>
      <c r="N138" s="219" t="s">
        <v>39</v>
      </c>
      <c r="O138" s="9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2" t="s">
        <v>370</v>
      </c>
      <c r="AT138" s="222" t="s">
        <v>135</v>
      </c>
      <c r="AU138" s="222" t="s">
        <v>84</v>
      </c>
      <c r="AY138" s="18" t="s">
        <v>134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8" t="s">
        <v>82</v>
      </c>
      <c r="BK138" s="223">
        <f>ROUND(I138*H138,2)</f>
        <v>0</v>
      </c>
      <c r="BL138" s="18" t="s">
        <v>370</v>
      </c>
      <c r="BM138" s="222" t="s">
        <v>626</v>
      </c>
    </row>
    <row r="139" s="2" customFormat="1">
      <c r="A139" s="39"/>
      <c r="B139" s="40"/>
      <c r="C139" s="41"/>
      <c r="D139" s="281" t="s">
        <v>616</v>
      </c>
      <c r="E139" s="41"/>
      <c r="F139" s="282" t="s">
        <v>627</v>
      </c>
      <c r="G139" s="41"/>
      <c r="H139" s="41"/>
      <c r="I139" s="283"/>
      <c r="J139" s="41"/>
      <c r="K139" s="41"/>
      <c r="L139" s="45"/>
      <c r="M139" s="284"/>
      <c r="N139" s="28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616</v>
      </c>
      <c r="AU139" s="18" t="s">
        <v>84</v>
      </c>
    </row>
    <row r="140" s="14" customFormat="1">
      <c r="A140" s="14"/>
      <c r="B140" s="252"/>
      <c r="C140" s="253"/>
      <c r="D140" s="226" t="s">
        <v>154</v>
      </c>
      <c r="E140" s="254" t="s">
        <v>1</v>
      </c>
      <c r="F140" s="255" t="s">
        <v>628</v>
      </c>
      <c r="G140" s="253"/>
      <c r="H140" s="254" t="s">
        <v>1</v>
      </c>
      <c r="I140" s="256"/>
      <c r="J140" s="253"/>
      <c r="K140" s="253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154</v>
      </c>
      <c r="AU140" s="261" t="s">
        <v>84</v>
      </c>
      <c r="AV140" s="14" t="s">
        <v>82</v>
      </c>
      <c r="AW140" s="14" t="s">
        <v>31</v>
      </c>
      <c r="AX140" s="14" t="s">
        <v>74</v>
      </c>
      <c r="AY140" s="261" t="s">
        <v>134</v>
      </c>
    </row>
    <row r="141" s="14" customFormat="1">
      <c r="A141" s="14"/>
      <c r="B141" s="252"/>
      <c r="C141" s="253"/>
      <c r="D141" s="226" t="s">
        <v>154</v>
      </c>
      <c r="E141" s="254" t="s">
        <v>1</v>
      </c>
      <c r="F141" s="255" t="s">
        <v>618</v>
      </c>
      <c r="G141" s="253"/>
      <c r="H141" s="254" t="s">
        <v>1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154</v>
      </c>
      <c r="AU141" s="261" t="s">
        <v>84</v>
      </c>
      <c r="AV141" s="14" t="s">
        <v>82</v>
      </c>
      <c r="AW141" s="14" t="s">
        <v>31</v>
      </c>
      <c r="AX141" s="14" t="s">
        <v>74</v>
      </c>
      <c r="AY141" s="261" t="s">
        <v>134</v>
      </c>
    </row>
    <row r="142" s="12" customFormat="1">
      <c r="A142" s="12"/>
      <c r="B142" s="224"/>
      <c r="C142" s="225"/>
      <c r="D142" s="226" t="s">
        <v>154</v>
      </c>
      <c r="E142" s="227" t="s">
        <v>1</v>
      </c>
      <c r="F142" s="228" t="s">
        <v>619</v>
      </c>
      <c r="G142" s="225"/>
      <c r="H142" s="229">
        <v>6.3529999999999998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154</v>
      </c>
      <c r="AU142" s="235" t="s">
        <v>84</v>
      </c>
      <c r="AV142" s="12" t="s">
        <v>84</v>
      </c>
      <c r="AW142" s="12" t="s">
        <v>31</v>
      </c>
      <c r="AX142" s="12" t="s">
        <v>74</v>
      </c>
      <c r="AY142" s="235" t="s">
        <v>134</v>
      </c>
    </row>
    <row r="143" s="14" customFormat="1">
      <c r="A143" s="14"/>
      <c r="B143" s="252"/>
      <c r="C143" s="253"/>
      <c r="D143" s="226" t="s">
        <v>154</v>
      </c>
      <c r="E143" s="254" t="s">
        <v>1</v>
      </c>
      <c r="F143" s="255" t="s">
        <v>620</v>
      </c>
      <c r="G143" s="253"/>
      <c r="H143" s="254" t="s">
        <v>1</v>
      </c>
      <c r="I143" s="256"/>
      <c r="J143" s="253"/>
      <c r="K143" s="253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154</v>
      </c>
      <c r="AU143" s="261" t="s">
        <v>84</v>
      </c>
      <c r="AV143" s="14" t="s">
        <v>82</v>
      </c>
      <c r="AW143" s="14" t="s">
        <v>31</v>
      </c>
      <c r="AX143" s="14" t="s">
        <v>74</v>
      </c>
      <c r="AY143" s="261" t="s">
        <v>134</v>
      </c>
    </row>
    <row r="144" s="12" customFormat="1">
      <c r="A144" s="12"/>
      <c r="B144" s="224"/>
      <c r="C144" s="225"/>
      <c r="D144" s="226" t="s">
        <v>154</v>
      </c>
      <c r="E144" s="227" t="s">
        <v>1</v>
      </c>
      <c r="F144" s="228" t="s">
        <v>621</v>
      </c>
      <c r="G144" s="225"/>
      <c r="H144" s="229">
        <v>1.21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5" t="s">
        <v>154</v>
      </c>
      <c r="AU144" s="235" t="s">
        <v>84</v>
      </c>
      <c r="AV144" s="12" t="s">
        <v>84</v>
      </c>
      <c r="AW144" s="12" t="s">
        <v>31</v>
      </c>
      <c r="AX144" s="12" t="s">
        <v>74</v>
      </c>
      <c r="AY144" s="235" t="s">
        <v>134</v>
      </c>
    </row>
    <row r="145" s="14" customFormat="1">
      <c r="A145" s="14"/>
      <c r="B145" s="252"/>
      <c r="C145" s="253"/>
      <c r="D145" s="226" t="s">
        <v>154</v>
      </c>
      <c r="E145" s="254" t="s">
        <v>1</v>
      </c>
      <c r="F145" s="255" t="s">
        <v>622</v>
      </c>
      <c r="G145" s="253"/>
      <c r="H145" s="254" t="s">
        <v>1</v>
      </c>
      <c r="I145" s="256"/>
      <c r="J145" s="253"/>
      <c r="K145" s="253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154</v>
      </c>
      <c r="AU145" s="261" t="s">
        <v>84</v>
      </c>
      <c r="AV145" s="14" t="s">
        <v>82</v>
      </c>
      <c r="AW145" s="14" t="s">
        <v>31</v>
      </c>
      <c r="AX145" s="14" t="s">
        <v>74</v>
      </c>
      <c r="AY145" s="261" t="s">
        <v>134</v>
      </c>
    </row>
    <row r="146" s="12" customFormat="1">
      <c r="A146" s="12"/>
      <c r="B146" s="224"/>
      <c r="C146" s="225"/>
      <c r="D146" s="226" t="s">
        <v>154</v>
      </c>
      <c r="E146" s="227" t="s">
        <v>1</v>
      </c>
      <c r="F146" s="228" t="s">
        <v>623</v>
      </c>
      <c r="G146" s="225"/>
      <c r="H146" s="229">
        <v>0.30299999999999999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154</v>
      </c>
      <c r="AU146" s="235" t="s">
        <v>84</v>
      </c>
      <c r="AV146" s="12" t="s">
        <v>84</v>
      </c>
      <c r="AW146" s="12" t="s">
        <v>31</v>
      </c>
      <c r="AX146" s="12" t="s">
        <v>74</v>
      </c>
      <c r="AY146" s="235" t="s">
        <v>134</v>
      </c>
    </row>
    <row r="147" s="13" customFormat="1">
      <c r="A147" s="13"/>
      <c r="B147" s="236"/>
      <c r="C147" s="237"/>
      <c r="D147" s="226" t="s">
        <v>154</v>
      </c>
      <c r="E147" s="238" t="s">
        <v>1</v>
      </c>
      <c r="F147" s="239" t="s">
        <v>156</v>
      </c>
      <c r="G147" s="237"/>
      <c r="H147" s="240">
        <v>7.8659999999999997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154</v>
      </c>
      <c r="AU147" s="246" t="s">
        <v>84</v>
      </c>
      <c r="AV147" s="13" t="s">
        <v>139</v>
      </c>
      <c r="AW147" s="13" t="s">
        <v>31</v>
      </c>
      <c r="AX147" s="13" t="s">
        <v>74</v>
      </c>
      <c r="AY147" s="246" t="s">
        <v>134</v>
      </c>
    </row>
    <row r="148" s="12" customFormat="1">
      <c r="A148" s="12"/>
      <c r="B148" s="224"/>
      <c r="C148" s="225"/>
      <c r="D148" s="226" t="s">
        <v>154</v>
      </c>
      <c r="E148" s="227" t="s">
        <v>1</v>
      </c>
      <c r="F148" s="228" t="s">
        <v>629</v>
      </c>
      <c r="G148" s="225"/>
      <c r="H148" s="229">
        <v>18.878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5" t="s">
        <v>154</v>
      </c>
      <c r="AU148" s="235" t="s">
        <v>84</v>
      </c>
      <c r="AV148" s="12" t="s">
        <v>84</v>
      </c>
      <c r="AW148" s="12" t="s">
        <v>31</v>
      </c>
      <c r="AX148" s="12" t="s">
        <v>82</v>
      </c>
      <c r="AY148" s="235" t="s">
        <v>134</v>
      </c>
    </row>
    <row r="149" s="2" customFormat="1" ht="21.75" customHeight="1">
      <c r="A149" s="39"/>
      <c r="B149" s="40"/>
      <c r="C149" s="211" t="s">
        <v>142</v>
      </c>
      <c r="D149" s="211" t="s">
        <v>135</v>
      </c>
      <c r="E149" s="212" t="s">
        <v>630</v>
      </c>
      <c r="F149" s="213" t="s">
        <v>631</v>
      </c>
      <c r="G149" s="214" t="s">
        <v>196</v>
      </c>
      <c r="H149" s="215">
        <v>18.878</v>
      </c>
      <c r="I149" s="216"/>
      <c r="J149" s="217">
        <f>ROUND(I149*H149,2)</f>
        <v>0</v>
      </c>
      <c r="K149" s="213" t="s">
        <v>614</v>
      </c>
      <c r="L149" s="45"/>
      <c r="M149" s="218" t="s">
        <v>1</v>
      </c>
      <c r="N149" s="219" t="s">
        <v>39</v>
      </c>
      <c r="O149" s="9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2" t="s">
        <v>370</v>
      </c>
      <c r="AT149" s="222" t="s">
        <v>135</v>
      </c>
      <c r="AU149" s="222" t="s">
        <v>84</v>
      </c>
      <c r="AY149" s="18" t="s">
        <v>134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82</v>
      </c>
      <c r="BK149" s="223">
        <f>ROUND(I149*H149,2)</f>
        <v>0</v>
      </c>
      <c r="BL149" s="18" t="s">
        <v>370</v>
      </c>
      <c r="BM149" s="222" t="s">
        <v>632</v>
      </c>
    </row>
    <row r="150" s="2" customFormat="1">
      <c r="A150" s="39"/>
      <c r="B150" s="40"/>
      <c r="C150" s="41"/>
      <c r="D150" s="281" t="s">
        <v>616</v>
      </c>
      <c r="E150" s="41"/>
      <c r="F150" s="282" t="s">
        <v>633</v>
      </c>
      <c r="G150" s="41"/>
      <c r="H150" s="41"/>
      <c r="I150" s="283"/>
      <c r="J150" s="41"/>
      <c r="K150" s="41"/>
      <c r="L150" s="45"/>
      <c r="M150" s="284"/>
      <c r="N150" s="28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616</v>
      </c>
      <c r="AU150" s="18" t="s">
        <v>84</v>
      </c>
    </row>
    <row r="151" s="14" customFormat="1">
      <c r="A151" s="14"/>
      <c r="B151" s="252"/>
      <c r="C151" s="253"/>
      <c r="D151" s="226" t="s">
        <v>154</v>
      </c>
      <c r="E151" s="254" t="s">
        <v>1</v>
      </c>
      <c r="F151" s="255" t="s">
        <v>634</v>
      </c>
      <c r="G151" s="253"/>
      <c r="H151" s="254" t="s">
        <v>1</v>
      </c>
      <c r="I151" s="256"/>
      <c r="J151" s="253"/>
      <c r="K151" s="253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154</v>
      </c>
      <c r="AU151" s="261" t="s">
        <v>84</v>
      </c>
      <c r="AV151" s="14" t="s">
        <v>82</v>
      </c>
      <c r="AW151" s="14" t="s">
        <v>31</v>
      </c>
      <c r="AX151" s="14" t="s">
        <v>74</v>
      </c>
      <c r="AY151" s="261" t="s">
        <v>134</v>
      </c>
    </row>
    <row r="152" s="14" customFormat="1">
      <c r="A152" s="14"/>
      <c r="B152" s="252"/>
      <c r="C152" s="253"/>
      <c r="D152" s="226" t="s">
        <v>154</v>
      </c>
      <c r="E152" s="254" t="s">
        <v>1</v>
      </c>
      <c r="F152" s="255" t="s">
        <v>618</v>
      </c>
      <c r="G152" s="253"/>
      <c r="H152" s="254" t="s">
        <v>1</v>
      </c>
      <c r="I152" s="256"/>
      <c r="J152" s="253"/>
      <c r="K152" s="253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154</v>
      </c>
      <c r="AU152" s="261" t="s">
        <v>84</v>
      </c>
      <c r="AV152" s="14" t="s">
        <v>82</v>
      </c>
      <c r="AW152" s="14" t="s">
        <v>31</v>
      </c>
      <c r="AX152" s="14" t="s">
        <v>74</v>
      </c>
      <c r="AY152" s="261" t="s">
        <v>134</v>
      </c>
    </row>
    <row r="153" s="12" customFormat="1">
      <c r="A153" s="12"/>
      <c r="B153" s="224"/>
      <c r="C153" s="225"/>
      <c r="D153" s="226" t="s">
        <v>154</v>
      </c>
      <c r="E153" s="227" t="s">
        <v>1</v>
      </c>
      <c r="F153" s="228" t="s">
        <v>619</v>
      </c>
      <c r="G153" s="225"/>
      <c r="H153" s="229">
        <v>6.3529999999999998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5" t="s">
        <v>154</v>
      </c>
      <c r="AU153" s="235" t="s">
        <v>84</v>
      </c>
      <c r="AV153" s="12" t="s">
        <v>84</v>
      </c>
      <c r="AW153" s="12" t="s">
        <v>31</v>
      </c>
      <c r="AX153" s="12" t="s">
        <v>74</v>
      </c>
      <c r="AY153" s="235" t="s">
        <v>134</v>
      </c>
    </row>
    <row r="154" s="14" customFormat="1">
      <c r="A154" s="14"/>
      <c r="B154" s="252"/>
      <c r="C154" s="253"/>
      <c r="D154" s="226" t="s">
        <v>154</v>
      </c>
      <c r="E154" s="254" t="s">
        <v>1</v>
      </c>
      <c r="F154" s="255" t="s">
        <v>620</v>
      </c>
      <c r="G154" s="253"/>
      <c r="H154" s="254" t="s">
        <v>1</v>
      </c>
      <c r="I154" s="256"/>
      <c r="J154" s="253"/>
      <c r="K154" s="253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154</v>
      </c>
      <c r="AU154" s="261" t="s">
        <v>84</v>
      </c>
      <c r="AV154" s="14" t="s">
        <v>82</v>
      </c>
      <c r="AW154" s="14" t="s">
        <v>31</v>
      </c>
      <c r="AX154" s="14" t="s">
        <v>74</v>
      </c>
      <c r="AY154" s="261" t="s">
        <v>134</v>
      </c>
    </row>
    <row r="155" s="12" customFormat="1">
      <c r="A155" s="12"/>
      <c r="B155" s="224"/>
      <c r="C155" s="225"/>
      <c r="D155" s="226" t="s">
        <v>154</v>
      </c>
      <c r="E155" s="227" t="s">
        <v>1</v>
      </c>
      <c r="F155" s="228" t="s">
        <v>621</v>
      </c>
      <c r="G155" s="225"/>
      <c r="H155" s="229">
        <v>1.21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5" t="s">
        <v>154</v>
      </c>
      <c r="AU155" s="235" t="s">
        <v>84</v>
      </c>
      <c r="AV155" s="12" t="s">
        <v>84</v>
      </c>
      <c r="AW155" s="12" t="s">
        <v>31</v>
      </c>
      <c r="AX155" s="12" t="s">
        <v>74</v>
      </c>
      <c r="AY155" s="235" t="s">
        <v>134</v>
      </c>
    </row>
    <row r="156" s="14" customFormat="1">
      <c r="A156" s="14"/>
      <c r="B156" s="252"/>
      <c r="C156" s="253"/>
      <c r="D156" s="226" t="s">
        <v>154</v>
      </c>
      <c r="E156" s="254" t="s">
        <v>1</v>
      </c>
      <c r="F156" s="255" t="s">
        <v>622</v>
      </c>
      <c r="G156" s="253"/>
      <c r="H156" s="254" t="s">
        <v>1</v>
      </c>
      <c r="I156" s="256"/>
      <c r="J156" s="253"/>
      <c r="K156" s="253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154</v>
      </c>
      <c r="AU156" s="261" t="s">
        <v>84</v>
      </c>
      <c r="AV156" s="14" t="s">
        <v>82</v>
      </c>
      <c r="AW156" s="14" t="s">
        <v>31</v>
      </c>
      <c r="AX156" s="14" t="s">
        <v>74</v>
      </c>
      <c r="AY156" s="261" t="s">
        <v>134</v>
      </c>
    </row>
    <row r="157" s="12" customFormat="1">
      <c r="A157" s="12"/>
      <c r="B157" s="224"/>
      <c r="C157" s="225"/>
      <c r="D157" s="226" t="s">
        <v>154</v>
      </c>
      <c r="E157" s="227" t="s">
        <v>1</v>
      </c>
      <c r="F157" s="228" t="s">
        <v>623</v>
      </c>
      <c r="G157" s="225"/>
      <c r="H157" s="229">
        <v>0.30299999999999999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5" t="s">
        <v>154</v>
      </c>
      <c r="AU157" s="235" t="s">
        <v>84</v>
      </c>
      <c r="AV157" s="12" t="s">
        <v>84</v>
      </c>
      <c r="AW157" s="12" t="s">
        <v>31</v>
      </c>
      <c r="AX157" s="12" t="s">
        <v>74</v>
      </c>
      <c r="AY157" s="235" t="s">
        <v>134</v>
      </c>
    </row>
    <row r="158" s="13" customFormat="1">
      <c r="A158" s="13"/>
      <c r="B158" s="236"/>
      <c r="C158" s="237"/>
      <c r="D158" s="226" t="s">
        <v>154</v>
      </c>
      <c r="E158" s="238" t="s">
        <v>1</v>
      </c>
      <c r="F158" s="239" t="s">
        <v>156</v>
      </c>
      <c r="G158" s="237"/>
      <c r="H158" s="240">
        <v>7.8659999999999997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154</v>
      </c>
      <c r="AU158" s="246" t="s">
        <v>84</v>
      </c>
      <c r="AV158" s="13" t="s">
        <v>139</v>
      </c>
      <c r="AW158" s="13" t="s">
        <v>31</v>
      </c>
      <c r="AX158" s="13" t="s">
        <v>74</v>
      </c>
      <c r="AY158" s="246" t="s">
        <v>134</v>
      </c>
    </row>
    <row r="159" s="12" customFormat="1">
      <c r="A159" s="12"/>
      <c r="B159" s="224"/>
      <c r="C159" s="225"/>
      <c r="D159" s="226" t="s">
        <v>154</v>
      </c>
      <c r="E159" s="227" t="s">
        <v>1</v>
      </c>
      <c r="F159" s="228" t="s">
        <v>629</v>
      </c>
      <c r="G159" s="225"/>
      <c r="H159" s="229">
        <v>18.878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5" t="s">
        <v>154</v>
      </c>
      <c r="AU159" s="235" t="s">
        <v>84</v>
      </c>
      <c r="AV159" s="12" t="s">
        <v>84</v>
      </c>
      <c r="AW159" s="12" t="s">
        <v>31</v>
      </c>
      <c r="AX159" s="12" t="s">
        <v>82</v>
      </c>
      <c r="AY159" s="235" t="s">
        <v>134</v>
      </c>
    </row>
    <row r="160" s="2" customFormat="1" ht="24.15" customHeight="1">
      <c r="A160" s="39"/>
      <c r="B160" s="40"/>
      <c r="C160" s="211" t="s">
        <v>139</v>
      </c>
      <c r="D160" s="211" t="s">
        <v>135</v>
      </c>
      <c r="E160" s="212" t="s">
        <v>635</v>
      </c>
      <c r="F160" s="213" t="s">
        <v>636</v>
      </c>
      <c r="G160" s="214" t="s">
        <v>196</v>
      </c>
      <c r="H160" s="215">
        <v>18.878</v>
      </c>
      <c r="I160" s="216"/>
      <c r="J160" s="217">
        <f>ROUND(I160*H160,2)</f>
        <v>0</v>
      </c>
      <c r="K160" s="213" t="s">
        <v>614</v>
      </c>
      <c r="L160" s="45"/>
      <c r="M160" s="218" t="s">
        <v>1</v>
      </c>
      <c r="N160" s="219" t="s">
        <v>39</v>
      </c>
      <c r="O160" s="9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2" t="s">
        <v>370</v>
      </c>
      <c r="AT160" s="222" t="s">
        <v>135</v>
      </c>
      <c r="AU160" s="222" t="s">
        <v>84</v>
      </c>
      <c r="AY160" s="18" t="s">
        <v>134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8" t="s">
        <v>82</v>
      </c>
      <c r="BK160" s="223">
        <f>ROUND(I160*H160,2)</f>
        <v>0</v>
      </c>
      <c r="BL160" s="18" t="s">
        <v>370</v>
      </c>
      <c r="BM160" s="222" t="s">
        <v>637</v>
      </c>
    </row>
    <row r="161" s="2" customFormat="1">
      <c r="A161" s="39"/>
      <c r="B161" s="40"/>
      <c r="C161" s="41"/>
      <c r="D161" s="281" t="s">
        <v>616</v>
      </c>
      <c r="E161" s="41"/>
      <c r="F161" s="282" t="s">
        <v>638</v>
      </c>
      <c r="G161" s="41"/>
      <c r="H161" s="41"/>
      <c r="I161" s="283"/>
      <c r="J161" s="41"/>
      <c r="K161" s="41"/>
      <c r="L161" s="45"/>
      <c r="M161" s="284"/>
      <c r="N161" s="285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616</v>
      </c>
      <c r="AU161" s="18" t="s">
        <v>84</v>
      </c>
    </row>
    <row r="162" s="14" customFormat="1">
      <c r="A162" s="14"/>
      <c r="B162" s="252"/>
      <c r="C162" s="253"/>
      <c r="D162" s="226" t="s">
        <v>154</v>
      </c>
      <c r="E162" s="254" t="s">
        <v>1</v>
      </c>
      <c r="F162" s="255" t="s">
        <v>639</v>
      </c>
      <c r="G162" s="253"/>
      <c r="H162" s="254" t="s">
        <v>1</v>
      </c>
      <c r="I162" s="256"/>
      <c r="J162" s="253"/>
      <c r="K162" s="253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154</v>
      </c>
      <c r="AU162" s="261" t="s">
        <v>84</v>
      </c>
      <c r="AV162" s="14" t="s">
        <v>82</v>
      </c>
      <c r="AW162" s="14" t="s">
        <v>31</v>
      </c>
      <c r="AX162" s="14" t="s">
        <v>74</v>
      </c>
      <c r="AY162" s="261" t="s">
        <v>134</v>
      </c>
    </row>
    <row r="163" s="14" customFormat="1">
      <c r="A163" s="14"/>
      <c r="B163" s="252"/>
      <c r="C163" s="253"/>
      <c r="D163" s="226" t="s">
        <v>154</v>
      </c>
      <c r="E163" s="254" t="s">
        <v>1</v>
      </c>
      <c r="F163" s="255" t="s">
        <v>618</v>
      </c>
      <c r="G163" s="253"/>
      <c r="H163" s="254" t="s">
        <v>1</v>
      </c>
      <c r="I163" s="256"/>
      <c r="J163" s="253"/>
      <c r="K163" s="253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154</v>
      </c>
      <c r="AU163" s="261" t="s">
        <v>84</v>
      </c>
      <c r="AV163" s="14" t="s">
        <v>82</v>
      </c>
      <c r="AW163" s="14" t="s">
        <v>31</v>
      </c>
      <c r="AX163" s="14" t="s">
        <v>74</v>
      </c>
      <c r="AY163" s="261" t="s">
        <v>134</v>
      </c>
    </row>
    <row r="164" s="12" customFormat="1">
      <c r="A164" s="12"/>
      <c r="B164" s="224"/>
      <c r="C164" s="225"/>
      <c r="D164" s="226" t="s">
        <v>154</v>
      </c>
      <c r="E164" s="227" t="s">
        <v>1</v>
      </c>
      <c r="F164" s="228" t="s">
        <v>619</v>
      </c>
      <c r="G164" s="225"/>
      <c r="H164" s="229">
        <v>6.3529999999999998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5" t="s">
        <v>154</v>
      </c>
      <c r="AU164" s="235" t="s">
        <v>84</v>
      </c>
      <c r="AV164" s="12" t="s">
        <v>84</v>
      </c>
      <c r="AW164" s="12" t="s">
        <v>31</v>
      </c>
      <c r="AX164" s="12" t="s">
        <v>74</v>
      </c>
      <c r="AY164" s="235" t="s">
        <v>134</v>
      </c>
    </row>
    <row r="165" s="14" customFormat="1">
      <c r="A165" s="14"/>
      <c r="B165" s="252"/>
      <c r="C165" s="253"/>
      <c r="D165" s="226" t="s">
        <v>154</v>
      </c>
      <c r="E165" s="254" t="s">
        <v>1</v>
      </c>
      <c r="F165" s="255" t="s">
        <v>620</v>
      </c>
      <c r="G165" s="253"/>
      <c r="H165" s="254" t="s">
        <v>1</v>
      </c>
      <c r="I165" s="256"/>
      <c r="J165" s="253"/>
      <c r="K165" s="253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154</v>
      </c>
      <c r="AU165" s="261" t="s">
        <v>84</v>
      </c>
      <c r="AV165" s="14" t="s">
        <v>82</v>
      </c>
      <c r="AW165" s="14" t="s">
        <v>31</v>
      </c>
      <c r="AX165" s="14" t="s">
        <v>74</v>
      </c>
      <c r="AY165" s="261" t="s">
        <v>134</v>
      </c>
    </row>
    <row r="166" s="12" customFormat="1">
      <c r="A166" s="12"/>
      <c r="B166" s="224"/>
      <c r="C166" s="225"/>
      <c r="D166" s="226" t="s">
        <v>154</v>
      </c>
      <c r="E166" s="227" t="s">
        <v>1</v>
      </c>
      <c r="F166" s="228" t="s">
        <v>621</v>
      </c>
      <c r="G166" s="225"/>
      <c r="H166" s="229">
        <v>1.21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5" t="s">
        <v>154</v>
      </c>
      <c r="AU166" s="235" t="s">
        <v>84</v>
      </c>
      <c r="AV166" s="12" t="s">
        <v>84</v>
      </c>
      <c r="AW166" s="12" t="s">
        <v>31</v>
      </c>
      <c r="AX166" s="12" t="s">
        <v>74</v>
      </c>
      <c r="AY166" s="235" t="s">
        <v>134</v>
      </c>
    </row>
    <row r="167" s="14" customFormat="1">
      <c r="A167" s="14"/>
      <c r="B167" s="252"/>
      <c r="C167" s="253"/>
      <c r="D167" s="226" t="s">
        <v>154</v>
      </c>
      <c r="E167" s="254" t="s">
        <v>1</v>
      </c>
      <c r="F167" s="255" t="s">
        <v>622</v>
      </c>
      <c r="G167" s="253"/>
      <c r="H167" s="254" t="s">
        <v>1</v>
      </c>
      <c r="I167" s="256"/>
      <c r="J167" s="253"/>
      <c r="K167" s="253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154</v>
      </c>
      <c r="AU167" s="261" t="s">
        <v>84</v>
      </c>
      <c r="AV167" s="14" t="s">
        <v>82</v>
      </c>
      <c r="AW167" s="14" t="s">
        <v>31</v>
      </c>
      <c r="AX167" s="14" t="s">
        <v>74</v>
      </c>
      <c r="AY167" s="261" t="s">
        <v>134</v>
      </c>
    </row>
    <row r="168" s="12" customFormat="1">
      <c r="A168" s="12"/>
      <c r="B168" s="224"/>
      <c r="C168" s="225"/>
      <c r="D168" s="226" t="s">
        <v>154</v>
      </c>
      <c r="E168" s="227" t="s">
        <v>1</v>
      </c>
      <c r="F168" s="228" t="s">
        <v>623</v>
      </c>
      <c r="G168" s="225"/>
      <c r="H168" s="229">
        <v>0.30299999999999999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5" t="s">
        <v>154</v>
      </c>
      <c r="AU168" s="235" t="s">
        <v>84</v>
      </c>
      <c r="AV168" s="12" t="s">
        <v>84</v>
      </c>
      <c r="AW168" s="12" t="s">
        <v>31</v>
      </c>
      <c r="AX168" s="12" t="s">
        <v>74</v>
      </c>
      <c r="AY168" s="235" t="s">
        <v>134</v>
      </c>
    </row>
    <row r="169" s="13" customFormat="1">
      <c r="A169" s="13"/>
      <c r="B169" s="236"/>
      <c r="C169" s="237"/>
      <c r="D169" s="226" t="s">
        <v>154</v>
      </c>
      <c r="E169" s="238" t="s">
        <v>1</v>
      </c>
      <c r="F169" s="239" t="s">
        <v>156</v>
      </c>
      <c r="G169" s="237"/>
      <c r="H169" s="240">
        <v>7.8659999999999997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154</v>
      </c>
      <c r="AU169" s="246" t="s">
        <v>84</v>
      </c>
      <c r="AV169" s="13" t="s">
        <v>139</v>
      </c>
      <c r="AW169" s="13" t="s">
        <v>31</v>
      </c>
      <c r="AX169" s="13" t="s">
        <v>74</v>
      </c>
      <c r="AY169" s="246" t="s">
        <v>134</v>
      </c>
    </row>
    <row r="170" s="12" customFormat="1">
      <c r="A170" s="12"/>
      <c r="B170" s="224"/>
      <c r="C170" s="225"/>
      <c r="D170" s="226" t="s">
        <v>154</v>
      </c>
      <c r="E170" s="227" t="s">
        <v>1</v>
      </c>
      <c r="F170" s="228" t="s">
        <v>629</v>
      </c>
      <c r="G170" s="225"/>
      <c r="H170" s="229">
        <v>18.878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5" t="s">
        <v>154</v>
      </c>
      <c r="AU170" s="235" t="s">
        <v>84</v>
      </c>
      <c r="AV170" s="12" t="s">
        <v>84</v>
      </c>
      <c r="AW170" s="12" t="s">
        <v>31</v>
      </c>
      <c r="AX170" s="12" t="s">
        <v>82</v>
      </c>
      <c r="AY170" s="235" t="s">
        <v>134</v>
      </c>
    </row>
    <row r="171" s="2" customFormat="1" ht="16.5" customHeight="1">
      <c r="A171" s="39"/>
      <c r="B171" s="40"/>
      <c r="C171" s="211" t="s">
        <v>150</v>
      </c>
      <c r="D171" s="211" t="s">
        <v>135</v>
      </c>
      <c r="E171" s="212" t="s">
        <v>640</v>
      </c>
      <c r="F171" s="213" t="s">
        <v>641</v>
      </c>
      <c r="G171" s="214" t="s">
        <v>138</v>
      </c>
      <c r="H171" s="215">
        <v>381.85000000000002</v>
      </c>
      <c r="I171" s="216"/>
      <c r="J171" s="217">
        <f>ROUND(I171*H171,2)</f>
        <v>0</v>
      </c>
      <c r="K171" s="213" t="s">
        <v>614</v>
      </c>
      <c r="L171" s="45"/>
      <c r="M171" s="218" t="s">
        <v>1</v>
      </c>
      <c r="N171" s="219" t="s">
        <v>39</v>
      </c>
      <c r="O171" s="92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2" t="s">
        <v>139</v>
      </c>
      <c r="AT171" s="222" t="s">
        <v>135</v>
      </c>
      <c r="AU171" s="222" t="s">
        <v>84</v>
      </c>
      <c r="AY171" s="18" t="s">
        <v>134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8" t="s">
        <v>82</v>
      </c>
      <c r="BK171" s="223">
        <f>ROUND(I171*H171,2)</f>
        <v>0</v>
      </c>
      <c r="BL171" s="18" t="s">
        <v>139</v>
      </c>
      <c r="BM171" s="222" t="s">
        <v>642</v>
      </c>
    </row>
    <row r="172" s="2" customFormat="1">
      <c r="A172" s="39"/>
      <c r="B172" s="40"/>
      <c r="C172" s="41"/>
      <c r="D172" s="281" t="s">
        <v>616</v>
      </c>
      <c r="E172" s="41"/>
      <c r="F172" s="282" t="s">
        <v>643</v>
      </c>
      <c r="G172" s="41"/>
      <c r="H172" s="41"/>
      <c r="I172" s="283"/>
      <c r="J172" s="41"/>
      <c r="K172" s="41"/>
      <c r="L172" s="45"/>
      <c r="M172" s="284"/>
      <c r="N172" s="285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616</v>
      </c>
      <c r="AU172" s="18" t="s">
        <v>84</v>
      </c>
    </row>
    <row r="173" s="14" customFormat="1">
      <c r="A173" s="14"/>
      <c r="B173" s="252"/>
      <c r="C173" s="253"/>
      <c r="D173" s="226" t="s">
        <v>154</v>
      </c>
      <c r="E173" s="254" t="s">
        <v>1</v>
      </c>
      <c r="F173" s="255" t="s">
        <v>644</v>
      </c>
      <c r="G173" s="253"/>
      <c r="H173" s="254" t="s">
        <v>1</v>
      </c>
      <c r="I173" s="256"/>
      <c r="J173" s="253"/>
      <c r="K173" s="253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154</v>
      </c>
      <c r="AU173" s="261" t="s">
        <v>84</v>
      </c>
      <c r="AV173" s="14" t="s">
        <v>82</v>
      </c>
      <c r="AW173" s="14" t="s">
        <v>31</v>
      </c>
      <c r="AX173" s="14" t="s">
        <v>74</v>
      </c>
      <c r="AY173" s="261" t="s">
        <v>134</v>
      </c>
    </row>
    <row r="174" s="12" customFormat="1">
      <c r="A174" s="12"/>
      <c r="B174" s="224"/>
      <c r="C174" s="225"/>
      <c r="D174" s="226" t="s">
        <v>154</v>
      </c>
      <c r="E174" s="227" t="s">
        <v>1</v>
      </c>
      <c r="F174" s="228" t="s">
        <v>645</v>
      </c>
      <c r="G174" s="225"/>
      <c r="H174" s="229">
        <v>381.85000000000002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5" t="s">
        <v>154</v>
      </c>
      <c r="AU174" s="235" t="s">
        <v>84</v>
      </c>
      <c r="AV174" s="12" t="s">
        <v>84</v>
      </c>
      <c r="AW174" s="12" t="s">
        <v>31</v>
      </c>
      <c r="AX174" s="12" t="s">
        <v>74</v>
      </c>
      <c r="AY174" s="235" t="s">
        <v>134</v>
      </c>
    </row>
    <row r="175" s="13" customFormat="1">
      <c r="A175" s="13"/>
      <c r="B175" s="236"/>
      <c r="C175" s="237"/>
      <c r="D175" s="226" t="s">
        <v>154</v>
      </c>
      <c r="E175" s="238" t="s">
        <v>1</v>
      </c>
      <c r="F175" s="239" t="s">
        <v>156</v>
      </c>
      <c r="G175" s="237"/>
      <c r="H175" s="240">
        <v>381.85000000000002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154</v>
      </c>
      <c r="AU175" s="246" t="s">
        <v>84</v>
      </c>
      <c r="AV175" s="13" t="s">
        <v>139</v>
      </c>
      <c r="AW175" s="13" t="s">
        <v>31</v>
      </c>
      <c r="AX175" s="13" t="s">
        <v>82</v>
      </c>
      <c r="AY175" s="246" t="s">
        <v>134</v>
      </c>
    </row>
    <row r="176" s="2" customFormat="1" ht="33" customHeight="1">
      <c r="A176" s="39"/>
      <c r="B176" s="40"/>
      <c r="C176" s="211" t="s">
        <v>146</v>
      </c>
      <c r="D176" s="211" t="s">
        <v>135</v>
      </c>
      <c r="E176" s="212" t="s">
        <v>646</v>
      </c>
      <c r="F176" s="213" t="s">
        <v>647</v>
      </c>
      <c r="G176" s="214" t="s">
        <v>179</v>
      </c>
      <c r="H176" s="215">
        <v>8.7729999999999997</v>
      </c>
      <c r="I176" s="216"/>
      <c r="J176" s="217">
        <f>ROUND(I176*H176,2)</f>
        <v>0</v>
      </c>
      <c r="K176" s="213" t="s">
        <v>614</v>
      </c>
      <c r="L176" s="45"/>
      <c r="M176" s="218" t="s">
        <v>1</v>
      </c>
      <c r="N176" s="219" t="s">
        <v>39</v>
      </c>
      <c r="O176" s="9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2" t="s">
        <v>139</v>
      </c>
      <c r="AT176" s="222" t="s">
        <v>135</v>
      </c>
      <c r="AU176" s="222" t="s">
        <v>84</v>
      </c>
      <c r="AY176" s="18" t="s">
        <v>134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8" t="s">
        <v>82</v>
      </c>
      <c r="BK176" s="223">
        <f>ROUND(I176*H176,2)</f>
        <v>0</v>
      </c>
      <c r="BL176" s="18" t="s">
        <v>139</v>
      </c>
      <c r="BM176" s="222" t="s">
        <v>648</v>
      </c>
    </row>
    <row r="177" s="2" customFormat="1">
      <c r="A177" s="39"/>
      <c r="B177" s="40"/>
      <c r="C177" s="41"/>
      <c r="D177" s="281" t="s">
        <v>616</v>
      </c>
      <c r="E177" s="41"/>
      <c r="F177" s="282" t="s">
        <v>649</v>
      </c>
      <c r="G177" s="41"/>
      <c r="H177" s="41"/>
      <c r="I177" s="283"/>
      <c r="J177" s="41"/>
      <c r="K177" s="41"/>
      <c r="L177" s="45"/>
      <c r="M177" s="284"/>
      <c r="N177" s="285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616</v>
      </c>
      <c r="AU177" s="18" t="s">
        <v>84</v>
      </c>
    </row>
    <row r="178" s="14" customFormat="1">
      <c r="A178" s="14"/>
      <c r="B178" s="252"/>
      <c r="C178" s="253"/>
      <c r="D178" s="226" t="s">
        <v>154</v>
      </c>
      <c r="E178" s="254" t="s">
        <v>1</v>
      </c>
      <c r="F178" s="255" t="s">
        <v>618</v>
      </c>
      <c r="G178" s="253"/>
      <c r="H178" s="254" t="s">
        <v>1</v>
      </c>
      <c r="I178" s="256"/>
      <c r="J178" s="253"/>
      <c r="K178" s="253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154</v>
      </c>
      <c r="AU178" s="261" t="s">
        <v>84</v>
      </c>
      <c r="AV178" s="14" t="s">
        <v>82</v>
      </c>
      <c r="AW178" s="14" t="s">
        <v>31</v>
      </c>
      <c r="AX178" s="14" t="s">
        <v>74</v>
      </c>
      <c r="AY178" s="261" t="s">
        <v>134</v>
      </c>
    </row>
    <row r="179" s="12" customFormat="1">
      <c r="A179" s="12"/>
      <c r="B179" s="224"/>
      <c r="C179" s="225"/>
      <c r="D179" s="226" t="s">
        <v>154</v>
      </c>
      <c r="E179" s="227" t="s">
        <v>1</v>
      </c>
      <c r="F179" s="228" t="s">
        <v>619</v>
      </c>
      <c r="G179" s="225"/>
      <c r="H179" s="229">
        <v>6.3529999999999998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5" t="s">
        <v>154</v>
      </c>
      <c r="AU179" s="235" t="s">
        <v>84</v>
      </c>
      <c r="AV179" s="12" t="s">
        <v>84</v>
      </c>
      <c r="AW179" s="12" t="s">
        <v>31</v>
      </c>
      <c r="AX179" s="12" t="s">
        <v>74</v>
      </c>
      <c r="AY179" s="235" t="s">
        <v>134</v>
      </c>
    </row>
    <row r="180" s="14" customFormat="1">
      <c r="A180" s="14"/>
      <c r="B180" s="252"/>
      <c r="C180" s="253"/>
      <c r="D180" s="226" t="s">
        <v>154</v>
      </c>
      <c r="E180" s="254" t="s">
        <v>1</v>
      </c>
      <c r="F180" s="255" t="s">
        <v>620</v>
      </c>
      <c r="G180" s="253"/>
      <c r="H180" s="254" t="s">
        <v>1</v>
      </c>
      <c r="I180" s="256"/>
      <c r="J180" s="253"/>
      <c r="K180" s="253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154</v>
      </c>
      <c r="AU180" s="261" t="s">
        <v>84</v>
      </c>
      <c r="AV180" s="14" t="s">
        <v>82</v>
      </c>
      <c r="AW180" s="14" t="s">
        <v>31</v>
      </c>
      <c r="AX180" s="14" t="s">
        <v>74</v>
      </c>
      <c r="AY180" s="261" t="s">
        <v>134</v>
      </c>
    </row>
    <row r="181" s="12" customFormat="1">
      <c r="A181" s="12"/>
      <c r="B181" s="224"/>
      <c r="C181" s="225"/>
      <c r="D181" s="226" t="s">
        <v>154</v>
      </c>
      <c r="E181" s="227" t="s">
        <v>1</v>
      </c>
      <c r="F181" s="228" t="s">
        <v>621</v>
      </c>
      <c r="G181" s="225"/>
      <c r="H181" s="229">
        <v>1.21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5" t="s">
        <v>154</v>
      </c>
      <c r="AU181" s="235" t="s">
        <v>84</v>
      </c>
      <c r="AV181" s="12" t="s">
        <v>84</v>
      </c>
      <c r="AW181" s="12" t="s">
        <v>31</v>
      </c>
      <c r="AX181" s="12" t="s">
        <v>74</v>
      </c>
      <c r="AY181" s="235" t="s">
        <v>134</v>
      </c>
    </row>
    <row r="182" s="14" customFormat="1">
      <c r="A182" s="14"/>
      <c r="B182" s="252"/>
      <c r="C182" s="253"/>
      <c r="D182" s="226" t="s">
        <v>154</v>
      </c>
      <c r="E182" s="254" t="s">
        <v>1</v>
      </c>
      <c r="F182" s="255" t="s">
        <v>650</v>
      </c>
      <c r="G182" s="253"/>
      <c r="H182" s="254" t="s">
        <v>1</v>
      </c>
      <c r="I182" s="256"/>
      <c r="J182" s="253"/>
      <c r="K182" s="253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154</v>
      </c>
      <c r="AU182" s="261" t="s">
        <v>84</v>
      </c>
      <c r="AV182" s="14" t="s">
        <v>82</v>
      </c>
      <c r="AW182" s="14" t="s">
        <v>31</v>
      </c>
      <c r="AX182" s="14" t="s">
        <v>74</v>
      </c>
      <c r="AY182" s="261" t="s">
        <v>134</v>
      </c>
    </row>
    <row r="183" s="12" customFormat="1">
      <c r="A183" s="12"/>
      <c r="B183" s="224"/>
      <c r="C183" s="225"/>
      <c r="D183" s="226" t="s">
        <v>154</v>
      </c>
      <c r="E183" s="227" t="s">
        <v>1</v>
      </c>
      <c r="F183" s="228" t="s">
        <v>621</v>
      </c>
      <c r="G183" s="225"/>
      <c r="H183" s="229">
        <v>1.21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5" t="s">
        <v>154</v>
      </c>
      <c r="AU183" s="235" t="s">
        <v>84</v>
      </c>
      <c r="AV183" s="12" t="s">
        <v>84</v>
      </c>
      <c r="AW183" s="12" t="s">
        <v>31</v>
      </c>
      <c r="AX183" s="12" t="s">
        <v>74</v>
      </c>
      <c r="AY183" s="235" t="s">
        <v>134</v>
      </c>
    </row>
    <row r="184" s="13" customFormat="1">
      <c r="A184" s="13"/>
      <c r="B184" s="236"/>
      <c r="C184" s="237"/>
      <c r="D184" s="226" t="s">
        <v>154</v>
      </c>
      <c r="E184" s="238" t="s">
        <v>1</v>
      </c>
      <c r="F184" s="239" t="s">
        <v>156</v>
      </c>
      <c r="G184" s="237"/>
      <c r="H184" s="240">
        <v>8.7729999999999997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154</v>
      </c>
      <c r="AU184" s="246" t="s">
        <v>84</v>
      </c>
      <c r="AV184" s="13" t="s">
        <v>139</v>
      </c>
      <c r="AW184" s="13" t="s">
        <v>31</v>
      </c>
      <c r="AX184" s="13" t="s">
        <v>82</v>
      </c>
      <c r="AY184" s="246" t="s">
        <v>134</v>
      </c>
    </row>
    <row r="185" s="2" customFormat="1" ht="24.15" customHeight="1">
      <c r="A185" s="39"/>
      <c r="B185" s="40"/>
      <c r="C185" s="211" t="s">
        <v>160</v>
      </c>
      <c r="D185" s="211" t="s">
        <v>135</v>
      </c>
      <c r="E185" s="212" t="s">
        <v>651</v>
      </c>
      <c r="F185" s="213" t="s">
        <v>652</v>
      </c>
      <c r="G185" s="214" t="s">
        <v>179</v>
      </c>
      <c r="H185" s="215">
        <v>305.48000000000002</v>
      </c>
      <c r="I185" s="216"/>
      <c r="J185" s="217">
        <f>ROUND(I185*H185,2)</f>
        <v>0</v>
      </c>
      <c r="K185" s="213" t="s">
        <v>614</v>
      </c>
      <c r="L185" s="45"/>
      <c r="M185" s="218" t="s">
        <v>1</v>
      </c>
      <c r="N185" s="219" t="s">
        <v>39</v>
      </c>
      <c r="O185" s="92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2" t="s">
        <v>139</v>
      </c>
      <c r="AT185" s="222" t="s">
        <v>135</v>
      </c>
      <c r="AU185" s="222" t="s">
        <v>84</v>
      </c>
      <c r="AY185" s="18" t="s">
        <v>134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8" t="s">
        <v>82</v>
      </c>
      <c r="BK185" s="223">
        <f>ROUND(I185*H185,2)</f>
        <v>0</v>
      </c>
      <c r="BL185" s="18" t="s">
        <v>139</v>
      </c>
      <c r="BM185" s="222" t="s">
        <v>653</v>
      </c>
    </row>
    <row r="186" s="2" customFormat="1">
      <c r="A186" s="39"/>
      <c r="B186" s="40"/>
      <c r="C186" s="41"/>
      <c r="D186" s="281" t="s">
        <v>616</v>
      </c>
      <c r="E186" s="41"/>
      <c r="F186" s="282" t="s">
        <v>654</v>
      </c>
      <c r="G186" s="41"/>
      <c r="H186" s="41"/>
      <c r="I186" s="283"/>
      <c r="J186" s="41"/>
      <c r="K186" s="41"/>
      <c r="L186" s="45"/>
      <c r="M186" s="284"/>
      <c r="N186" s="285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616</v>
      </c>
      <c r="AU186" s="18" t="s">
        <v>84</v>
      </c>
    </row>
    <row r="187" s="14" customFormat="1">
      <c r="A187" s="14"/>
      <c r="B187" s="252"/>
      <c r="C187" s="253"/>
      <c r="D187" s="226" t="s">
        <v>154</v>
      </c>
      <c r="E187" s="254" t="s">
        <v>1</v>
      </c>
      <c r="F187" s="255" t="s">
        <v>655</v>
      </c>
      <c r="G187" s="253"/>
      <c r="H187" s="254" t="s">
        <v>1</v>
      </c>
      <c r="I187" s="256"/>
      <c r="J187" s="253"/>
      <c r="K187" s="253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154</v>
      </c>
      <c r="AU187" s="261" t="s">
        <v>84</v>
      </c>
      <c r="AV187" s="14" t="s">
        <v>82</v>
      </c>
      <c r="AW187" s="14" t="s">
        <v>31</v>
      </c>
      <c r="AX187" s="14" t="s">
        <v>74</v>
      </c>
      <c r="AY187" s="261" t="s">
        <v>134</v>
      </c>
    </row>
    <row r="188" s="14" customFormat="1">
      <c r="A188" s="14"/>
      <c r="B188" s="252"/>
      <c r="C188" s="253"/>
      <c r="D188" s="226" t="s">
        <v>154</v>
      </c>
      <c r="E188" s="254" t="s">
        <v>1</v>
      </c>
      <c r="F188" s="255" t="s">
        <v>656</v>
      </c>
      <c r="G188" s="253"/>
      <c r="H188" s="254" t="s">
        <v>1</v>
      </c>
      <c r="I188" s="256"/>
      <c r="J188" s="253"/>
      <c r="K188" s="253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154</v>
      </c>
      <c r="AU188" s="261" t="s">
        <v>84</v>
      </c>
      <c r="AV188" s="14" t="s">
        <v>82</v>
      </c>
      <c r="AW188" s="14" t="s">
        <v>31</v>
      </c>
      <c r="AX188" s="14" t="s">
        <v>74</v>
      </c>
      <c r="AY188" s="261" t="s">
        <v>134</v>
      </c>
    </row>
    <row r="189" s="12" customFormat="1">
      <c r="A189" s="12"/>
      <c r="B189" s="224"/>
      <c r="C189" s="225"/>
      <c r="D189" s="226" t="s">
        <v>154</v>
      </c>
      <c r="E189" s="227" t="s">
        <v>1</v>
      </c>
      <c r="F189" s="228" t="s">
        <v>657</v>
      </c>
      <c r="G189" s="225"/>
      <c r="H189" s="229">
        <v>45.920000000000002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5" t="s">
        <v>154</v>
      </c>
      <c r="AU189" s="235" t="s">
        <v>84</v>
      </c>
      <c r="AV189" s="12" t="s">
        <v>84</v>
      </c>
      <c r="AW189" s="12" t="s">
        <v>31</v>
      </c>
      <c r="AX189" s="12" t="s">
        <v>74</v>
      </c>
      <c r="AY189" s="235" t="s">
        <v>134</v>
      </c>
    </row>
    <row r="190" s="14" customFormat="1">
      <c r="A190" s="14"/>
      <c r="B190" s="252"/>
      <c r="C190" s="253"/>
      <c r="D190" s="226" t="s">
        <v>154</v>
      </c>
      <c r="E190" s="254" t="s">
        <v>1</v>
      </c>
      <c r="F190" s="255" t="s">
        <v>658</v>
      </c>
      <c r="G190" s="253"/>
      <c r="H190" s="254" t="s">
        <v>1</v>
      </c>
      <c r="I190" s="256"/>
      <c r="J190" s="253"/>
      <c r="K190" s="253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154</v>
      </c>
      <c r="AU190" s="261" t="s">
        <v>84</v>
      </c>
      <c r="AV190" s="14" t="s">
        <v>82</v>
      </c>
      <c r="AW190" s="14" t="s">
        <v>31</v>
      </c>
      <c r="AX190" s="14" t="s">
        <v>74</v>
      </c>
      <c r="AY190" s="261" t="s">
        <v>134</v>
      </c>
    </row>
    <row r="191" s="12" customFormat="1">
      <c r="A191" s="12"/>
      <c r="B191" s="224"/>
      <c r="C191" s="225"/>
      <c r="D191" s="226" t="s">
        <v>154</v>
      </c>
      <c r="E191" s="227" t="s">
        <v>1</v>
      </c>
      <c r="F191" s="228" t="s">
        <v>659</v>
      </c>
      <c r="G191" s="225"/>
      <c r="H191" s="229">
        <v>6.4400000000000004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5" t="s">
        <v>154</v>
      </c>
      <c r="AU191" s="235" t="s">
        <v>84</v>
      </c>
      <c r="AV191" s="12" t="s">
        <v>84</v>
      </c>
      <c r="AW191" s="12" t="s">
        <v>31</v>
      </c>
      <c r="AX191" s="12" t="s">
        <v>74</v>
      </c>
      <c r="AY191" s="235" t="s">
        <v>134</v>
      </c>
    </row>
    <row r="192" s="14" customFormat="1">
      <c r="A192" s="14"/>
      <c r="B192" s="252"/>
      <c r="C192" s="253"/>
      <c r="D192" s="226" t="s">
        <v>154</v>
      </c>
      <c r="E192" s="254" t="s">
        <v>1</v>
      </c>
      <c r="F192" s="255" t="s">
        <v>660</v>
      </c>
      <c r="G192" s="253"/>
      <c r="H192" s="254" t="s">
        <v>1</v>
      </c>
      <c r="I192" s="256"/>
      <c r="J192" s="253"/>
      <c r="K192" s="253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154</v>
      </c>
      <c r="AU192" s="261" t="s">
        <v>84</v>
      </c>
      <c r="AV192" s="14" t="s">
        <v>82</v>
      </c>
      <c r="AW192" s="14" t="s">
        <v>31</v>
      </c>
      <c r="AX192" s="14" t="s">
        <v>74</v>
      </c>
      <c r="AY192" s="261" t="s">
        <v>134</v>
      </c>
    </row>
    <row r="193" s="12" customFormat="1">
      <c r="A193" s="12"/>
      <c r="B193" s="224"/>
      <c r="C193" s="225"/>
      <c r="D193" s="226" t="s">
        <v>154</v>
      </c>
      <c r="E193" s="227" t="s">
        <v>1</v>
      </c>
      <c r="F193" s="228" t="s">
        <v>661</v>
      </c>
      <c r="G193" s="225"/>
      <c r="H193" s="229">
        <v>9.2400000000000002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5" t="s">
        <v>154</v>
      </c>
      <c r="AU193" s="235" t="s">
        <v>84</v>
      </c>
      <c r="AV193" s="12" t="s">
        <v>84</v>
      </c>
      <c r="AW193" s="12" t="s">
        <v>31</v>
      </c>
      <c r="AX193" s="12" t="s">
        <v>74</v>
      </c>
      <c r="AY193" s="235" t="s">
        <v>134</v>
      </c>
    </row>
    <row r="194" s="14" customFormat="1">
      <c r="A194" s="14"/>
      <c r="B194" s="252"/>
      <c r="C194" s="253"/>
      <c r="D194" s="226" t="s">
        <v>154</v>
      </c>
      <c r="E194" s="254" t="s">
        <v>1</v>
      </c>
      <c r="F194" s="255" t="s">
        <v>662</v>
      </c>
      <c r="G194" s="253"/>
      <c r="H194" s="254" t="s">
        <v>1</v>
      </c>
      <c r="I194" s="256"/>
      <c r="J194" s="253"/>
      <c r="K194" s="253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154</v>
      </c>
      <c r="AU194" s="261" t="s">
        <v>84</v>
      </c>
      <c r="AV194" s="14" t="s">
        <v>82</v>
      </c>
      <c r="AW194" s="14" t="s">
        <v>31</v>
      </c>
      <c r="AX194" s="14" t="s">
        <v>74</v>
      </c>
      <c r="AY194" s="261" t="s">
        <v>134</v>
      </c>
    </row>
    <row r="195" s="12" customFormat="1">
      <c r="A195" s="12"/>
      <c r="B195" s="224"/>
      <c r="C195" s="225"/>
      <c r="D195" s="226" t="s">
        <v>154</v>
      </c>
      <c r="E195" s="227" t="s">
        <v>1</v>
      </c>
      <c r="F195" s="228" t="s">
        <v>663</v>
      </c>
      <c r="G195" s="225"/>
      <c r="H195" s="229">
        <v>243.88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5" t="s">
        <v>154</v>
      </c>
      <c r="AU195" s="235" t="s">
        <v>84</v>
      </c>
      <c r="AV195" s="12" t="s">
        <v>84</v>
      </c>
      <c r="AW195" s="12" t="s">
        <v>31</v>
      </c>
      <c r="AX195" s="12" t="s">
        <v>74</v>
      </c>
      <c r="AY195" s="235" t="s">
        <v>134</v>
      </c>
    </row>
    <row r="196" s="13" customFormat="1">
      <c r="A196" s="13"/>
      <c r="B196" s="236"/>
      <c r="C196" s="237"/>
      <c r="D196" s="226" t="s">
        <v>154</v>
      </c>
      <c r="E196" s="238" t="s">
        <v>1</v>
      </c>
      <c r="F196" s="239" t="s">
        <v>156</v>
      </c>
      <c r="G196" s="237"/>
      <c r="H196" s="240">
        <v>305.48000000000002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154</v>
      </c>
      <c r="AU196" s="246" t="s">
        <v>84</v>
      </c>
      <c r="AV196" s="13" t="s">
        <v>139</v>
      </c>
      <c r="AW196" s="13" t="s">
        <v>31</v>
      </c>
      <c r="AX196" s="13" t="s">
        <v>82</v>
      </c>
      <c r="AY196" s="246" t="s">
        <v>134</v>
      </c>
    </row>
    <row r="197" s="2" customFormat="1" ht="37.8" customHeight="1">
      <c r="A197" s="39"/>
      <c r="B197" s="40"/>
      <c r="C197" s="211" t="s">
        <v>149</v>
      </c>
      <c r="D197" s="211" t="s">
        <v>135</v>
      </c>
      <c r="E197" s="212" t="s">
        <v>664</v>
      </c>
      <c r="F197" s="213" t="s">
        <v>665</v>
      </c>
      <c r="G197" s="214" t="s">
        <v>179</v>
      </c>
      <c r="H197" s="215">
        <v>38.715000000000003</v>
      </c>
      <c r="I197" s="216"/>
      <c r="J197" s="217">
        <f>ROUND(I197*H197,2)</f>
        <v>0</v>
      </c>
      <c r="K197" s="213" t="s">
        <v>614</v>
      </c>
      <c r="L197" s="45"/>
      <c r="M197" s="218" t="s">
        <v>1</v>
      </c>
      <c r="N197" s="219" t="s">
        <v>39</v>
      </c>
      <c r="O197" s="92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2" t="s">
        <v>139</v>
      </c>
      <c r="AT197" s="222" t="s">
        <v>135</v>
      </c>
      <c r="AU197" s="222" t="s">
        <v>84</v>
      </c>
      <c r="AY197" s="18" t="s">
        <v>134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8" t="s">
        <v>82</v>
      </c>
      <c r="BK197" s="223">
        <f>ROUND(I197*H197,2)</f>
        <v>0</v>
      </c>
      <c r="BL197" s="18" t="s">
        <v>139</v>
      </c>
      <c r="BM197" s="222" t="s">
        <v>666</v>
      </c>
    </row>
    <row r="198" s="2" customFormat="1">
      <c r="A198" s="39"/>
      <c r="B198" s="40"/>
      <c r="C198" s="41"/>
      <c r="D198" s="281" t="s">
        <v>616</v>
      </c>
      <c r="E198" s="41"/>
      <c r="F198" s="282" t="s">
        <v>667</v>
      </c>
      <c r="G198" s="41"/>
      <c r="H198" s="41"/>
      <c r="I198" s="283"/>
      <c r="J198" s="41"/>
      <c r="K198" s="41"/>
      <c r="L198" s="45"/>
      <c r="M198" s="284"/>
      <c r="N198" s="285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616</v>
      </c>
      <c r="AU198" s="18" t="s">
        <v>84</v>
      </c>
    </row>
    <row r="199" s="14" customFormat="1">
      <c r="A199" s="14"/>
      <c r="B199" s="252"/>
      <c r="C199" s="253"/>
      <c r="D199" s="226" t="s">
        <v>154</v>
      </c>
      <c r="E199" s="254" t="s">
        <v>1</v>
      </c>
      <c r="F199" s="255" t="s">
        <v>668</v>
      </c>
      <c r="G199" s="253"/>
      <c r="H199" s="254" t="s">
        <v>1</v>
      </c>
      <c r="I199" s="256"/>
      <c r="J199" s="253"/>
      <c r="K199" s="253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154</v>
      </c>
      <c r="AU199" s="261" t="s">
        <v>84</v>
      </c>
      <c r="AV199" s="14" t="s">
        <v>82</v>
      </c>
      <c r="AW199" s="14" t="s">
        <v>31</v>
      </c>
      <c r="AX199" s="14" t="s">
        <v>74</v>
      </c>
      <c r="AY199" s="261" t="s">
        <v>134</v>
      </c>
    </row>
    <row r="200" s="12" customFormat="1">
      <c r="A200" s="12"/>
      <c r="B200" s="224"/>
      <c r="C200" s="225"/>
      <c r="D200" s="226" t="s">
        <v>154</v>
      </c>
      <c r="E200" s="227" t="s">
        <v>1</v>
      </c>
      <c r="F200" s="228" t="s">
        <v>669</v>
      </c>
      <c r="G200" s="225"/>
      <c r="H200" s="229">
        <v>19.093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5" t="s">
        <v>154</v>
      </c>
      <c r="AU200" s="235" t="s">
        <v>84</v>
      </c>
      <c r="AV200" s="12" t="s">
        <v>84</v>
      </c>
      <c r="AW200" s="12" t="s">
        <v>31</v>
      </c>
      <c r="AX200" s="12" t="s">
        <v>74</v>
      </c>
      <c r="AY200" s="235" t="s">
        <v>134</v>
      </c>
    </row>
    <row r="201" s="14" customFormat="1">
      <c r="A201" s="14"/>
      <c r="B201" s="252"/>
      <c r="C201" s="253"/>
      <c r="D201" s="226" t="s">
        <v>154</v>
      </c>
      <c r="E201" s="254" t="s">
        <v>1</v>
      </c>
      <c r="F201" s="255" t="s">
        <v>670</v>
      </c>
      <c r="G201" s="253"/>
      <c r="H201" s="254" t="s">
        <v>1</v>
      </c>
      <c r="I201" s="256"/>
      <c r="J201" s="253"/>
      <c r="K201" s="253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154</v>
      </c>
      <c r="AU201" s="261" t="s">
        <v>84</v>
      </c>
      <c r="AV201" s="14" t="s">
        <v>82</v>
      </c>
      <c r="AW201" s="14" t="s">
        <v>31</v>
      </c>
      <c r="AX201" s="14" t="s">
        <v>74</v>
      </c>
      <c r="AY201" s="261" t="s">
        <v>134</v>
      </c>
    </row>
    <row r="202" s="12" customFormat="1">
      <c r="A202" s="12"/>
      <c r="B202" s="224"/>
      <c r="C202" s="225"/>
      <c r="D202" s="226" t="s">
        <v>154</v>
      </c>
      <c r="E202" s="227" t="s">
        <v>1</v>
      </c>
      <c r="F202" s="228" t="s">
        <v>671</v>
      </c>
      <c r="G202" s="225"/>
      <c r="H202" s="229">
        <v>10.849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5" t="s">
        <v>154</v>
      </c>
      <c r="AU202" s="235" t="s">
        <v>84</v>
      </c>
      <c r="AV202" s="12" t="s">
        <v>84</v>
      </c>
      <c r="AW202" s="12" t="s">
        <v>31</v>
      </c>
      <c r="AX202" s="12" t="s">
        <v>74</v>
      </c>
      <c r="AY202" s="235" t="s">
        <v>134</v>
      </c>
    </row>
    <row r="203" s="14" customFormat="1">
      <c r="A203" s="14"/>
      <c r="B203" s="252"/>
      <c r="C203" s="253"/>
      <c r="D203" s="226" t="s">
        <v>154</v>
      </c>
      <c r="E203" s="254" t="s">
        <v>1</v>
      </c>
      <c r="F203" s="255" t="s">
        <v>672</v>
      </c>
      <c r="G203" s="253"/>
      <c r="H203" s="254" t="s">
        <v>1</v>
      </c>
      <c r="I203" s="256"/>
      <c r="J203" s="253"/>
      <c r="K203" s="253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154</v>
      </c>
      <c r="AU203" s="261" t="s">
        <v>84</v>
      </c>
      <c r="AV203" s="14" t="s">
        <v>82</v>
      </c>
      <c r="AW203" s="14" t="s">
        <v>31</v>
      </c>
      <c r="AX203" s="14" t="s">
        <v>74</v>
      </c>
      <c r="AY203" s="261" t="s">
        <v>134</v>
      </c>
    </row>
    <row r="204" s="12" customFormat="1">
      <c r="A204" s="12"/>
      <c r="B204" s="224"/>
      <c r="C204" s="225"/>
      <c r="D204" s="226" t="s">
        <v>154</v>
      </c>
      <c r="E204" s="227" t="s">
        <v>1</v>
      </c>
      <c r="F204" s="228" t="s">
        <v>619</v>
      </c>
      <c r="G204" s="225"/>
      <c r="H204" s="229">
        <v>6.3529999999999998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5" t="s">
        <v>154</v>
      </c>
      <c r="AU204" s="235" t="s">
        <v>84</v>
      </c>
      <c r="AV204" s="12" t="s">
        <v>84</v>
      </c>
      <c r="AW204" s="12" t="s">
        <v>31</v>
      </c>
      <c r="AX204" s="12" t="s">
        <v>74</v>
      </c>
      <c r="AY204" s="235" t="s">
        <v>134</v>
      </c>
    </row>
    <row r="205" s="14" customFormat="1">
      <c r="A205" s="14"/>
      <c r="B205" s="252"/>
      <c r="C205" s="253"/>
      <c r="D205" s="226" t="s">
        <v>154</v>
      </c>
      <c r="E205" s="254" t="s">
        <v>1</v>
      </c>
      <c r="F205" s="255" t="s">
        <v>673</v>
      </c>
      <c r="G205" s="253"/>
      <c r="H205" s="254" t="s">
        <v>1</v>
      </c>
      <c r="I205" s="256"/>
      <c r="J205" s="253"/>
      <c r="K205" s="253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154</v>
      </c>
      <c r="AU205" s="261" t="s">
        <v>84</v>
      </c>
      <c r="AV205" s="14" t="s">
        <v>82</v>
      </c>
      <c r="AW205" s="14" t="s">
        <v>31</v>
      </c>
      <c r="AX205" s="14" t="s">
        <v>74</v>
      </c>
      <c r="AY205" s="261" t="s">
        <v>134</v>
      </c>
    </row>
    <row r="206" s="12" customFormat="1">
      <c r="A206" s="12"/>
      <c r="B206" s="224"/>
      <c r="C206" s="225"/>
      <c r="D206" s="226" t="s">
        <v>154</v>
      </c>
      <c r="E206" s="227" t="s">
        <v>1</v>
      </c>
      <c r="F206" s="228" t="s">
        <v>621</v>
      </c>
      <c r="G206" s="225"/>
      <c r="H206" s="229">
        <v>1.21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5" t="s">
        <v>154</v>
      </c>
      <c r="AU206" s="235" t="s">
        <v>84</v>
      </c>
      <c r="AV206" s="12" t="s">
        <v>84</v>
      </c>
      <c r="AW206" s="12" t="s">
        <v>31</v>
      </c>
      <c r="AX206" s="12" t="s">
        <v>74</v>
      </c>
      <c r="AY206" s="235" t="s">
        <v>134</v>
      </c>
    </row>
    <row r="207" s="14" customFormat="1">
      <c r="A207" s="14"/>
      <c r="B207" s="252"/>
      <c r="C207" s="253"/>
      <c r="D207" s="226" t="s">
        <v>154</v>
      </c>
      <c r="E207" s="254" t="s">
        <v>1</v>
      </c>
      <c r="F207" s="255" t="s">
        <v>674</v>
      </c>
      <c r="G207" s="253"/>
      <c r="H207" s="254" t="s">
        <v>1</v>
      </c>
      <c r="I207" s="256"/>
      <c r="J207" s="253"/>
      <c r="K207" s="253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154</v>
      </c>
      <c r="AU207" s="261" t="s">
        <v>84</v>
      </c>
      <c r="AV207" s="14" t="s">
        <v>82</v>
      </c>
      <c r="AW207" s="14" t="s">
        <v>31</v>
      </c>
      <c r="AX207" s="14" t="s">
        <v>74</v>
      </c>
      <c r="AY207" s="261" t="s">
        <v>134</v>
      </c>
    </row>
    <row r="208" s="12" customFormat="1">
      <c r="A208" s="12"/>
      <c r="B208" s="224"/>
      <c r="C208" s="225"/>
      <c r="D208" s="226" t="s">
        <v>154</v>
      </c>
      <c r="E208" s="227" t="s">
        <v>1</v>
      </c>
      <c r="F208" s="228" t="s">
        <v>621</v>
      </c>
      <c r="G208" s="225"/>
      <c r="H208" s="229">
        <v>1.21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5" t="s">
        <v>154</v>
      </c>
      <c r="AU208" s="235" t="s">
        <v>84</v>
      </c>
      <c r="AV208" s="12" t="s">
        <v>84</v>
      </c>
      <c r="AW208" s="12" t="s">
        <v>31</v>
      </c>
      <c r="AX208" s="12" t="s">
        <v>74</v>
      </c>
      <c r="AY208" s="235" t="s">
        <v>134</v>
      </c>
    </row>
    <row r="209" s="13" customFormat="1">
      <c r="A209" s="13"/>
      <c r="B209" s="236"/>
      <c r="C209" s="237"/>
      <c r="D209" s="226" t="s">
        <v>154</v>
      </c>
      <c r="E209" s="238" t="s">
        <v>1</v>
      </c>
      <c r="F209" s="239" t="s">
        <v>156</v>
      </c>
      <c r="G209" s="237"/>
      <c r="H209" s="240">
        <v>38.715000000000003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154</v>
      </c>
      <c r="AU209" s="246" t="s">
        <v>84</v>
      </c>
      <c r="AV209" s="13" t="s">
        <v>139</v>
      </c>
      <c r="AW209" s="13" t="s">
        <v>31</v>
      </c>
      <c r="AX209" s="13" t="s">
        <v>82</v>
      </c>
      <c r="AY209" s="246" t="s">
        <v>134</v>
      </c>
    </row>
    <row r="210" s="2" customFormat="1" ht="37.8" customHeight="1">
      <c r="A210" s="39"/>
      <c r="B210" s="40"/>
      <c r="C210" s="211" t="s">
        <v>173</v>
      </c>
      <c r="D210" s="211" t="s">
        <v>135</v>
      </c>
      <c r="E210" s="212" t="s">
        <v>675</v>
      </c>
      <c r="F210" s="213" t="s">
        <v>676</v>
      </c>
      <c r="G210" s="214" t="s">
        <v>179</v>
      </c>
      <c r="H210" s="215">
        <v>38.715000000000003</v>
      </c>
      <c r="I210" s="216"/>
      <c r="J210" s="217">
        <f>ROUND(I210*H210,2)</f>
        <v>0</v>
      </c>
      <c r="K210" s="213" t="s">
        <v>614</v>
      </c>
      <c r="L210" s="45"/>
      <c r="M210" s="218" t="s">
        <v>1</v>
      </c>
      <c r="N210" s="219" t="s">
        <v>39</v>
      </c>
      <c r="O210" s="92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2" t="s">
        <v>139</v>
      </c>
      <c r="AT210" s="222" t="s">
        <v>135</v>
      </c>
      <c r="AU210" s="222" t="s">
        <v>84</v>
      </c>
      <c r="AY210" s="18" t="s">
        <v>134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8" t="s">
        <v>82</v>
      </c>
      <c r="BK210" s="223">
        <f>ROUND(I210*H210,2)</f>
        <v>0</v>
      </c>
      <c r="BL210" s="18" t="s">
        <v>139</v>
      </c>
      <c r="BM210" s="222" t="s">
        <v>677</v>
      </c>
    </row>
    <row r="211" s="2" customFormat="1">
      <c r="A211" s="39"/>
      <c r="B211" s="40"/>
      <c r="C211" s="41"/>
      <c r="D211" s="281" t="s">
        <v>616</v>
      </c>
      <c r="E211" s="41"/>
      <c r="F211" s="282" t="s">
        <v>678</v>
      </c>
      <c r="G211" s="41"/>
      <c r="H211" s="41"/>
      <c r="I211" s="283"/>
      <c r="J211" s="41"/>
      <c r="K211" s="41"/>
      <c r="L211" s="45"/>
      <c r="M211" s="284"/>
      <c r="N211" s="285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616</v>
      </c>
      <c r="AU211" s="18" t="s">
        <v>84</v>
      </c>
    </row>
    <row r="212" s="2" customFormat="1" ht="24.15" customHeight="1">
      <c r="A212" s="39"/>
      <c r="B212" s="40"/>
      <c r="C212" s="211" t="s">
        <v>153</v>
      </c>
      <c r="D212" s="211" t="s">
        <v>135</v>
      </c>
      <c r="E212" s="212" t="s">
        <v>679</v>
      </c>
      <c r="F212" s="213" t="s">
        <v>680</v>
      </c>
      <c r="G212" s="214" t="s">
        <v>196</v>
      </c>
      <c r="H212" s="215">
        <v>69.686999999999998</v>
      </c>
      <c r="I212" s="216"/>
      <c r="J212" s="217">
        <f>ROUND(I212*H212,2)</f>
        <v>0</v>
      </c>
      <c r="K212" s="213" t="s">
        <v>614</v>
      </c>
      <c r="L212" s="45"/>
      <c r="M212" s="218" t="s">
        <v>1</v>
      </c>
      <c r="N212" s="219" t="s">
        <v>39</v>
      </c>
      <c r="O212" s="9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2" t="s">
        <v>139</v>
      </c>
      <c r="AT212" s="222" t="s">
        <v>135</v>
      </c>
      <c r="AU212" s="222" t="s">
        <v>84</v>
      </c>
      <c r="AY212" s="18" t="s">
        <v>134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8" t="s">
        <v>82</v>
      </c>
      <c r="BK212" s="223">
        <f>ROUND(I212*H212,2)</f>
        <v>0</v>
      </c>
      <c r="BL212" s="18" t="s">
        <v>139</v>
      </c>
      <c r="BM212" s="222" t="s">
        <v>681</v>
      </c>
    </row>
    <row r="213" s="2" customFormat="1">
      <c r="A213" s="39"/>
      <c r="B213" s="40"/>
      <c r="C213" s="41"/>
      <c r="D213" s="281" t="s">
        <v>616</v>
      </c>
      <c r="E213" s="41"/>
      <c r="F213" s="282" t="s">
        <v>682</v>
      </c>
      <c r="G213" s="41"/>
      <c r="H213" s="41"/>
      <c r="I213" s="283"/>
      <c r="J213" s="41"/>
      <c r="K213" s="41"/>
      <c r="L213" s="45"/>
      <c r="M213" s="284"/>
      <c r="N213" s="285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616</v>
      </c>
      <c r="AU213" s="18" t="s">
        <v>84</v>
      </c>
    </row>
    <row r="214" s="12" customFormat="1">
      <c r="A214" s="12"/>
      <c r="B214" s="224"/>
      <c r="C214" s="225"/>
      <c r="D214" s="226" t="s">
        <v>154</v>
      </c>
      <c r="E214" s="227" t="s">
        <v>1</v>
      </c>
      <c r="F214" s="228" t="s">
        <v>683</v>
      </c>
      <c r="G214" s="225"/>
      <c r="H214" s="229">
        <v>69.686999999999998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5" t="s">
        <v>154</v>
      </c>
      <c r="AU214" s="235" t="s">
        <v>84</v>
      </c>
      <c r="AV214" s="12" t="s">
        <v>84</v>
      </c>
      <c r="AW214" s="12" t="s">
        <v>31</v>
      </c>
      <c r="AX214" s="12" t="s">
        <v>82</v>
      </c>
      <c r="AY214" s="235" t="s">
        <v>134</v>
      </c>
    </row>
    <row r="215" s="2" customFormat="1" ht="24.15" customHeight="1">
      <c r="A215" s="39"/>
      <c r="B215" s="40"/>
      <c r="C215" s="211" t="s">
        <v>182</v>
      </c>
      <c r="D215" s="211" t="s">
        <v>135</v>
      </c>
      <c r="E215" s="212" t="s">
        <v>684</v>
      </c>
      <c r="F215" s="213" t="s">
        <v>685</v>
      </c>
      <c r="G215" s="214" t="s">
        <v>179</v>
      </c>
      <c r="H215" s="215">
        <v>275.53800000000001</v>
      </c>
      <c r="I215" s="216"/>
      <c r="J215" s="217">
        <f>ROUND(I215*H215,2)</f>
        <v>0</v>
      </c>
      <c r="K215" s="213" t="s">
        <v>614</v>
      </c>
      <c r="L215" s="45"/>
      <c r="M215" s="218" t="s">
        <v>1</v>
      </c>
      <c r="N215" s="219" t="s">
        <v>39</v>
      </c>
      <c r="O215" s="92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2" t="s">
        <v>139</v>
      </c>
      <c r="AT215" s="222" t="s">
        <v>135</v>
      </c>
      <c r="AU215" s="222" t="s">
        <v>84</v>
      </c>
      <c r="AY215" s="18" t="s">
        <v>134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8" t="s">
        <v>82</v>
      </c>
      <c r="BK215" s="223">
        <f>ROUND(I215*H215,2)</f>
        <v>0</v>
      </c>
      <c r="BL215" s="18" t="s">
        <v>139</v>
      </c>
      <c r="BM215" s="222" t="s">
        <v>686</v>
      </c>
    </row>
    <row r="216" s="2" customFormat="1">
      <c r="A216" s="39"/>
      <c r="B216" s="40"/>
      <c r="C216" s="41"/>
      <c r="D216" s="281" t="s">
        <v>616</v>
      </c>
      <c r="E216" s="41"/>
      <c r="F216" s="282" t="s">
        <v>687</v>
      </c>
      <c r="G216" s="41"/>
      <c r="H216" s="41"/>
      <c r="I216" s="283"/>
      <c r="J216" s="41"/>
      <c r="K216" s="41"/>
      <c r="L216" s="45"/>
      <c r="M216" s="284"/>
      <c r="N216" s="285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616</v>
      </c>
      <c r="AU216" s="18" t="s">
        <v>84</v>
      </c>
    </row>
    <row r="217" s="14" customFormat="1">
      <c r="A217" s="14"/>
      <c r="B217" s="252"/>
      <c r="C217" s="253"/>
      <c r="D217" s="226" t="s">
        <v>154</v>
      </c>
      <c r="E217" s="254" t="s">
        <v>1</v>
      </c>
      <c r="F217" s="255" t="s">
        <v>655</v>
      </c>
      <c r="G217" s="253"/>
      <c r="H217" s="254" t="s">
        <v>1</v>
      </c>
      <c r="I217" s="256"/>
      <c r="J217" s="253"/>
      <c r="K217" s="253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154</v>
      </c>
      <c r="AU217" s="261" t="s">
        <v>84</v>
      </c>
      <c r="AV217" s="14" t="s">
        <v>82</v>
      </c>
      <c r="AW217" s="14" t="s">
        <v>31</v>
      </c>
      <c r="AX217" s="14" t="s">
        <v>74</v>
      </c>
      <c r="AY217" s="261" t="s">
        <v>134</v>
      </c>
    </row>
    <row r="218" s="14" customFormat="1">
      <c r="A218" s="14"/>
      <c r="B218" s="252"/>
      <c r="C218" s="253"/>
      <c r="D218" s="226" t="s">
        <v>154</v>
      </c>
      <c r="E218" s="254" t="s">
        <v>1</v>
      </c>
      <c r="F218" s="255" t="s">
        <v>656</v>
      </c>
      <c r="G218" s="253"/>
      <c r="H218" s="254" t="s">
        <v>1</v>
      </c>
      <c r="I218" s="256"/>
      <c r="J218" s="253"/>
      <c r="K218" s="253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154</v>
      </c>
      <c r="AU218" s="261" t="s">
        <v>84</v>
      </c>
      <c r="AV218" s="14" t="s">
        <v>82</v>
      </c>
      <c r="AW218" s="14" t="s">
        <v>31</v>
      </c>
      <c r="AX218" s="14" t="s">
        <v>74</v>
      </c>
      <c r="AY218" s="261" t="s">
        <v>134</v>
      </c>
    </row>
    <row r="219" s="12" customFormat="1">
      <c r="A219" s="12"/>
      <c r="B219" s="224"/>
      <c r="C219" s="225"/>
      <c r="D219" s="226" t="s">
        <v>154</v>
      </c>
      <c r="E219" s="227" t="s">
        <v>1</v>
      </c>
      <c r="F219" s="228" t="s">
        <v>657</v>
      </c>
      <c r="G219" s="225"/>
      <c r="H219" s="229">
        <v>45.920000000000002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5" t="s">
        <v>154</v>
      </c>
      <c r="AU219" s="235" t="s">
        <v>84</v>
      </c>
      <c r="AV219" s="12" t="s">
        <v>84</v>
      </c>
      <c r="AW219" s="12" t="s">
        <v>31</v>
      </c>
      <c r="AX219" s="12" t="s">
        <v>74</v>
      </c>
      <c r="AY219" s="235" t="s">
        <v>134</v>
      </c>
    </row>
    <row r="220" s="14" customFormat="1">
      <c r="A220" s="14"/>
      <c r="B220" s="252"/>
      <c r="C220" s="253"/>
      <c r="D220" s="226" t="s">
        <v>154</v>
      </c>
      <c r="E220" s="254" t="s">
        <v>1</v>
      </c>
      <c r="F220" s="255" t="s">
        <v>658</v>
      </c>
      <c r="G220" s="253"/>
      <c r="H220" s="254" t="s">
        <v>1</v>
      </c>
      <c r="I220" s="256"/>
      <c r="J220" s="253"/>
      <c r="K220" s="253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154</v>
      </c>
      <c r="AU220" s="261" t="s">
        <v>84</v>
      </c>
      <c r="AV220" s="14" t="s">
        <v>82</v>
      </c>
      <c r="AW220" s="14" t="s">
        <v>31</v>
      </c>
      <c r="AX220" s="14" t="s">
        <v>74</v>
      </c>
      <c r="AY220" s="261" t="s">
        <v>134</v>
      </c>
    </row>
    <row r="221" s="12" customFormat="1">
      <c r="A221" s="12"/>
      <c r="B221" s="224"/>
      <c r="C221" s="225"/>
      <c r="D221" s="226" t="s">
        <v>154</v>
      </c>
      <c r="E221" s="227" t="s">
        <v>1</v>
      </c>
      <c r="F221" s="228" t="s">
        <v>659</v>
      </c>
      <c r="G221" s="225"/>
      <c r="H221" s="229">
        <v>6.4400000000000004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5" t="s">
        <v>154</v>
      </c>
      <c r="AU221" s="235" t="s">
        <v>84</v>
      </c>
      <c r="AV221" s="12" t="s">
        <v>84</v>
      </c>
      <c r="AW221" s="12" t="s">
        <v>31</v>
      </c>
      <c r="AX221" s="12" t="s">
        <v>74</v>
      </c>
      <c r="AY221" s="235" t="s">
        <v>134</v>
      </c>
    </row>
    <row r="222" s="14" customFormat="1">
      <c r="A222" s="14"/>
      <c r="B222" s="252"/>
      <c r="C222" s="253"/>
      <c r="D222" s="226" t="s">
        <v>154</v>
      </c>
      <c r="E222" s="254" t="s">
        <v>1</v>
      </c>
      <c r="F222" s="255" t="s">
        <v>660</v>
      </c>
      <c r="G222" s="253"/>
      <c r="H222" s="254" t="s">
        <v>1</v>
      </c>
      <c r="I222" s="256"/>
      <c r="J222" s="253"/>
      <c r="K222" s="253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154</v>
      </c>
      <c r="AU222" s="261" t="s">
        <v>84</v>
      </c>
      <c r="AV222" s="14" t="s">
        <v>82</v>
      </c>
      <c r="AW222" s="14" t="s">
        <v>31</v>
      </c>
      <c r="AX222" s="14" t="s">
        <v>74</v>
      </c>
      <c r="AY222" s="261" t="s">
        <v>134</v>
      </c>
    </row>
    <row r="223" s="12" customFormat="1">
      <c r="A223" s="12"/>
      <c r="B223" s="224"/>
      <c r="C223" s="225"/>
      <c r="D223" s="226" t="s">
        <v>154</v>
      </c>
      <c r="E223" s="227" t="s">
        <v>1</v>
      </c>
      <c r="F223" s="228" t="s">
        <v>661</v>
      </c>
      <c r="G223" s="225"/>
      <c r="H223" s="229">
        <v>9.2400000000000002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5" t="s">
        <v>154</v>
      </c>
      <c r="AU223" s="235" t="s">
        <v>84</v>
      </c>
      <c r="AV223" s="12" t="s">
        <v>84</v>
      </c>
      <c r="AW223" s="12" t="s">
        <v>31</v>
      </c>
      <c r="AX223" s="12" t="s">
        <v>74</v>
      </c>
      <c r="AY223" s="235" t="s">
        <v>134</v>
      </c>
    </row>
    <row r="224" s="14" customFormat="1">
      <c r="A224" s="14"/>
      <c r="B224" s="252"/>
      <c r="C224" s="253"/>
      <c r="D224" s="226" t="s">
        <v>154</v>
      </c>
      <c r="E224" s="254" t="s">
        <v>1</v>
      </c>
      <c r="F224" s="255" t="s">
        <v>662</v>
      </c>
      <c r="G224" s="253"/>
      <c r="H224" s="254" t="s">
        <v>1</v>
      </c>
      <c r="I224" s="256"/>
      <c r="J224" s="253"/>
      <c r="K224" s="253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154</v>
      </c>
      <c r="AU224" s="261" t="s">
        <v>84</v>
      </c>
      <c r="AV224" s="14" t="s">
        <v>82</v>
      </c>
      <c r="AW224" s="14" t="s">
        <v>31</v>
      </c>
      <c r="AX224" s="14" t="s">
        <v>74</v>
      </c>
      <c r="AY224" s="261" t="s">
        <v>134</v>
      </c>
    </row>
    <row r="225" s="12" customFormat="1">
      <c r="A225" s="12"/>
      <c r="B225" s="224"/>
      <c r="C225" s="225"/>
      <c r="D225" s="226" t="s">
        <v>154</v>
      </c>
      <c r="E225" s="227" t="s">
        <v>1</v>
      </c>
      <c r="F225" s="228" t="s">
        <v>663</v>
      </c>
      <c r="G225" s="225"/>
      <c r="H225" s="229">
        <v>243.88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35" t="s">
        <v>154</v>
      </c>
      <c r="AU225" s="235" t="s">
        <v>84</v>
      </c>
      <c r="AV225" s="12" t="s">
        <v>84</v>
      </c>
      <c r="AW225" s="12" t="s">
        <v>31</v>
      </c>
      <c r="AX225" s="12" t="s">
        <v>74</v>
      </c>
      <c r="AY225" s="235" t="s">
        <v>134</v>
      </c>
    </row>
    <row r="226" s="15" customFormat="1">
      <c r="A226" s="15"/>
      <c r="B226" s="262"/>
      <c r="C226" s="263"/>
      <c r="D226" s="226" t="s">
        <v>154</v>
      </c>
      <c r="E226" s="264" t="s">
        <v>1</v>
      </c>
      <c r="F226" s="265" t="s">
        <v>348</v>
      </c>
      <c r="G226" s="263"/>
      <c r="H226" s="266">
        <v>305.48000000000002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2" t="s">
        <v>154</v>
      </c>
      <c r="AU226" s="272" t="s">
        <v>84</v>
      </c>
      <c r="AV226" s="15" t="s">
        <v>142</v>
      </c>
      <c r="AW226" s="15" t="s">
        <v>31</v>
      </c>
      <c r="AX226" s="15" t="s">
        <v>74</v>
      </c>
      <c r="AY226" s="272" t="s">
        <v>134</v>
      </c>
    </row>
    <row r="227" s="14" customFormat="1">
      <c r="A227" s="14"/>
      <c r="B227" s="252"/>
      <c r="C227" s="253"/>
      <c r="D227" s="226" t="s">
        <v>154</v>
      </c>
      <c r="E227" s="254" t="s">
        <v>1</v>
      </c>
      <c r="F227" s="255" t="s">
        <v>668</v>
      </c>
      <c r="G227" s="253"/>
      <c r="H227" s="254" t="s">
        <v>1</v>
      </c>
      <c r="I227" s="256"/>
      <c r="J227" s="253"/>
      <c r="K227" s="253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154</v>
      </c>
      <c r="AU227" s="261" t="s">
        <v>84</v>
      </c>
      <c r="AV227" s="14" t="s">
        <v>82</v>
      </c>
      <c r="AW227" s="14" t="s">
        <v>31</v>
      </c>
      <c r="AX227" s="14" t="s">
        <v>74</v>
      </c>
      <c r="AY227" s="261" t="s">
        <v>134</v>
      </c>
    </row>
    <row r="228" s="12" customFormat="1">
      <c r="A228" s="12"/>
      <c r="B228" s="224"/>
      <c r="C228" s="225"/>
      <c r="D228" s="226" t="s">
        <v>154</v>
      </c>
      <c r="E228" s="227" t="s">
        <v>1</v>
      </c>
      <c r="F228" s="228" t="s">
        <v>669</v>
      </c>
      <c r="G228" s="225"/>
      <c r="H228" s="229">
        <v>19.093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5" t="s">
        <v>154</v>
      </c>
      <c r="AU228" s="235" t="s">
        <v>84</v>
      </c>
      <c r="AV228" s="12" t="s">
        <v>84</v>
      </c>
      <c r="AW228" s="12" t="s">
        <v>31</v>
      </c>
      <c r="AX228" s="12" t="s">
        <v>74</v>
      </c>
      <c r="AY228" s="235" t="s">
        <v>134</v>
      </c>
    </row>
    <row r="229" s="14" customFormat="1">
      <c r="A229" s="14"/>
      <c r="B229" s="252"/>
      <c r="C229" s="253"/>
      <c r="D229" s="226" t="s">
        <v>154</v>
      </c>
      <c r="E229" s="254" t="s">
        <v>1</v>
      </c>
      <c r="F229" s="255" t="s">
        <v>670</v>
      </c>
      <c r="G229" s="253"/>
      <c r="H229" s="254" t="s">
        <v>1</v>
      </c>
      <c r="I229" s="256"/>
      <c r="J229" s="253"/>
      <c r="K229" s="253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154</v>
      </c>
      <c r="AU229" s="261" t="s">
        <v>84</v>
      </c>
      <c r="AV229" s="14" t="s">
        <v>82</v>
      </c>
      <c r="AW229" s="14" t="s">
        <v>31</v>
      </c>
      <c r="AX229" s="14" t="s">
        <v>74</v>
      </c>
      <c r="AY229" s="261" t="s">
        <v>134</v>
      </c>
    </row>
    <row r="230" s="12" customFormat="1">
      <c r="A230" s="12"/>
      <c r="B230" s="224"/>
      <c r="C230" s="225"/>
      <c r="D230" s="226" t="s">
        <v>154</v>
      </c>
      <c r="E230" s="227" t="s">
        <v>1</v>
      </c>
      <c r="F230" s="228" t="s">
        <v>671</v>
      </c>
      <c r="G230" s="225"/>
      <c r="H230" s="229">
        <v>10.849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5" t="s">
        <v>154</v>
      </c>
      <c r="AU230" s="235" t="s">
        <v>84</v>
      </c>
      <c r="AV230" s="12" t="s">
        <v>84</v>
      </c>
      <c r="AW230" s="12" t="s">
        <v>31</v>
      </c>
      <c r="AX230" s="12" t="s">
        <v>74</v>
      </c>
      <c r="AY230" s="235" t="s">
        <v>134</v>
      </c>
    </row>
    <row r="231" s="15" customFormat="1">
      <c r="A231" s="15"/>
      <c r="B231" s="262"/>
      <c r="C231" s="263"/>
      <c r="D231" s="226" t="s">
        <v>154</v>
      </c>
      <c r="E231" s="264" t="s">
        <v>1</v>
      </c>
      <c r="F231" s="265" t="s">
        <v>348</v>
      </c>
      <c r="G231" s="263"/>
      <c r="H231" s="266">
        <v>29.942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2" t="s">
        <v>154</v>
      </c>
      <c r="AU231" s="272" t="s">
        <v>84</v>
      </c>
      <c r="AV231" s="15" t="s">
        <v>142</v>
      </c>
      <c r="AW231" s="15" t="s">
        <v>31</v>
      </c>
      <c r="AX231" s="15" t="s">
        <v>74</v>
      </c>
      <c r="AY231" s="272" t="s">
        <v>134</v>
      </c>
    </row>
    <row r="232" s="12" customFormat="1">
      <c r="A232" s="12"/>
      <c r="B232" s="224"/>
      <c r="C232" s="225"/>
      <c r="D232" s="226" t="s">
        <v>154</v>
      </c>
      <c r="E232" s="227" t="s">
        <v>1</v>
      </c>
      <c r="F232" s="228" t="s">
        <v>688</v>
      </c>
      <c r="G232" s="225"/>
      <c r="H232" s="229">
        <v>275.53800000000001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5" t="s">
        <v>154</v>
      </c>
      <c r="AU232" s="235" t="s">
        <v>84</v>
      </c>
      <c r="AV232" s="12" t="s">
        <v>84</v>
      </c>
      <c r="AW232" s="12" t="s">
        <v>31</v>
      </c>
      <c r="AX232" s="12" t="s">
        <v>82</v>
      </c>
      <c r="AY232" s="235" t="s">
        <v>134</v>
      </c>
    </row>
    <row r="233" s="2" customFormat="1" ht="24.15" customHeight="1">
      <c r="A233" s="39"/>
      <c r="B233" s="40"/>
      <c r="C233" s="211" t="s">
        <v>8</v>
      </c>
      <c r="D233" s="211" t="s">
        <v>135</v>
      </c>
      <c r="E233" s="212" t="s">
        <v>689</v>
      </c>
      <c r="F233" s="213" t="s">
        <v>690</v>
      </c>
      <c r="G233" s="214" t="s">
        <v>138</v>
      </c>
      <c r="H233" s="215">
        <v>381.85000000000002</v>
      </c>
      <c r="I233" s="216"/>
      <c r="J233" s="217">
        <f>ROUND(I233*H233,2)</f>
        <v>0</v>
      </c>
      <c r="K233" s="213" t="s">
        <v>614</v>
      </c>
      <c r="L233" s="45"/>
      <c r="M233" s="218" t="s">
        <v>1</v>
      </c>
      <c r="N233" s="219" t="s">
        <v>39</v>
      </c>
      <c r="O233" s="92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2" t="s">
        <v>139</v>
      </c>
      <c r="AT233" s="222" t="s">
        <v>135</v>
      </c>
      <c r="AU233" s="222" t="s">
        <v>84</v>
      </c>
      <c r="AY233" s="18" t="s">
        <v>134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8" t="s">
        <v>82</v>
      </c>
      <c r="BK233" s="223">
        <f>ROUND(I233*H233,2)</f>
        <v>0</v>
      </c>
      <c r="BL233" s="18" t="s">
        <v>139</v>
      </c>
      <c r="BM233" s="222" t="s">
        <v>691</v>
      </c>
    </row>
    <row r="234" s="2" customFormat="1">
      <c r="A234" s="39"/>
      <c r="B234" s="40"/>
      <c r="C234" s="41"/>
      <c r="D234" s="281" t="s">
        <v>616</v>
      </c>
      <c r="E234" s="41"/>
      <c r="F234" s="282" t="s">
        <v>692</v>
      </c>
      <c r="G234" s="41"/>
      <c r="H234" s="41"/>
      <c r="I234" s="283"/>
      <c r="J234" s="41"/>
      <c r="K234" s="41"/>
      <c r="L234" s="45"/>
      <c r="M234" s="284"/>
      <c r="N234" s="285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616</v>
      </c>
      <c r="AU234" s="18" t="s">
        <v>84</v>
      </c>
    </row>
    <row r="235" s="14" customFormat="1">
      <c r="A235" s="14"/>
      <c r="B235" s="252"/>
      <c r="C235" s="253"/>
      <c r="D235" s="226" t="s">
        <v>154</v>
      </c>
      <c r="E235" s="254" t="s">
        <v>1</v>
      </c>
      <c r="F235" s="255" t="s">
        <v>644</v>
      </c>
      <c r="G235" s="253"/>
      <c r="H235" s="254" t="s">
        <v>1</v>
      </c>
      <c r="I235" s="256"/>
      <c r="J235" s="253"/>
      <c r="K235" s="253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154</v>
      </c>
      <c r="AU235" s="261" t="s">
        <v>84</v>
      </c>
      <c r="AV235" s="14" t="s">
        <v>82</v>
      </c>
      <c r="AW235" s="14" t="s">
        <v>31</v>
      </c>
      <c r="AX235" s="14" t="s">
        <v>74</v>
      </c>
      <c r="AY235" s="261" t="s">
        <v>134</v>
      </c>
    </row>
    <row r="236" s="12" customFormat="1">
      <c r="A236" s="12"/>
      <c r="B236" s="224"/>
      <c r="C236" s="225"/>
      <c r="D236" s="226" t="s">
        <v>154</v>
      </c>
      <c r="E236" s="227" t="s">
        <v>1</v>
      </c>
      <c r="F236" s="228" t="s">
        <v>645</v>
      </c>
      <c r="G236" s="225"/>
      <c r="H236" s="229">
        <v>381.85000000000002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5" t="s">
        <v>154</v>
      </c>
      <c r="AU236" s="235" t="s">
        <v>84</v>
      </c>
      <c r="AV236" s="12" t="s">
        <v>84</v>
      </c>
      <c r="AW236" s="12" t="s">
        <v>31</v>
      </c>
      <c r="AX236" s="12" t="s">
        <v>74</v>
      </c>
      <c r="AY236" s="235" t="s">
        <v>134</v>
      </c>
    </row>
    <row r="237" s="13" customFormat="1">
      <c r="A237" s="13"/>
      <c r="B237" s="236"/>
      <c r="C237" s="237"/>
      <c r="D237" s="226" t="s">
        <v>154</v>
      </c>
      <c r="E237" s="238" t="s">
        <v>1</v>
      </c>
      <c r="F237" s="239" t="s">
        <v>156</v>
      </c>
      <c r="G237" s="237"/>
      <c r="H237" s="240">
        <v>381.85000000000002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154</v>
      </c>
      <c r="AU237" s="246" t="s">
        <v>84</v>
      </c>
      <c r="AV237" s="13" t="s">
        <v>139</v>
      </c>
      <c r="AW237" s="13" t="s">
        <v>31</v>
      </c>
      <c r="AX237" s="13" t="s">
        <v>82</v>
      </c>
      <c r="AY237" s="246" t="s">
        <v>134</v>
      </c>
    </row>
    <row r="238" s="2" customFormat="1" ht="24.15" customHeight="1">
      <c r="A238" s="39"/>
      <c r="B238" s="40"/>
      <c r="C238" s="211" t="s">
        <v>193</v>
      </c>
      <c r="D238" s="211" t="s">
        <v>135</v>
      </c>
      <c r="E238" s="212" t="s">
        <v>693</v>
      </c>
      <c r="F238" s="213" t="s">
        <v>694</v>
      </c>
      <c r="G238" s="214" t="s">
        <v>138</v>
      </c>
      <c r="H238" s="215">
        <v>381.85000000000002</v>
      </c>
      <c r="I238" s="216"/>
      <c r="J238" s="217">
        <f>ROUND(I238*H238,2)</f>
        <v>0</v>
      </c>
      <c r="K238" s="213" t="s">
        <v>614</v>
      </c>
      <c r="L238" s="45"/>
      <c r="M238" s="218" t="s">
        <v>1</v>
      </c>
      <c r="N238" s="219" t="s">
        <v>39</v>
      </c>
      <c r="O238" s="92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2" t="s">
        <v>139</v>
      </c>
      <c r="AT238" s="222" t="s">
        <v>135</v>
      </c>
      <c r="AU238" s="222" t="s">
        <v>84</v>
      </c>
      <c r="AY238" s="18" t="s">
        <v>134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8" t="s">
        <v>82</v>
      </c>
      <c r="BK238" s="223">
        <f>ROUND(I238*H238,2)</f>
        <v>0</v>
      </c>
      <c r="BL238" s="18" t="s">
        <v>139</v>
      </c>
      <c r="BM238" s="222" t="s">
        <v>695</v>
      </c>
    </row>
    <row r="239" s="2" customFormat="1">
      <c r="A239" s="39"/>
      <c r="B239" s="40"/>
      <c r="C239" s="41"/>
      <c r="D239" s="281" t="s">
        <v>616</v>
      </c>
      <c r="E239" s="41"/>
      <c r="F239" s="282" t="s">
        <v>696</v>
      </c>
      <c r="G239" s="41"/>
      <c r="H239" s="41"/>
      <c r="I239" s="283"/>
      <c r="J239" s="41"/>
      <c r="K239" s="41"/>
      <c r="L239" s="45"/>
      <c r="M239" s="284"/>
      <c r="N239" s="285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616</v>
      </c>
      <c r="AU239" s="18" t="s">
        <v>84</v>
      </c>
    </row>
    <row r="240" s="14" customFormat="1">
      <c r="A240" s="14"/>
      <c r="B240" s="252"/>
      <c r="C240" s="253"/>
      <c r="D240" s="226" t="s">
        <v>154</v>
      </c>
      <c r="E240" s="254" t="s">
        <v>1</v>
      </c>
      <c r="F240" s="255" t="s">
        <v>644</v>
      </c>
      <c r="G240" s="253"/>
      <c r="H240" s="254" t="s">
        <v>1</v>
      </c>
      <c r="I240" s="256"/>
      <c r="J240" s="253"/>
      <c r="K240" s="253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154</v>
      </c>
      <c r="AU240" s="261" t="s">
        <v>84</v>
      </c>
      <c r="AV240" s="14" t="s">
        <v>82</v>
      </c>
      <c r="AW240" s="14" t="s">
        <v>31</v>
      </c>
      <c r="AX240" s="14" t="s">
        <v>74</v>
      </c>
      <c r="AY240" s="261" t="s">
        <v>134</v>
      </c>
    </row>
    <row r="241" s="12" customFormat="1">
      <c r="A241" s="12"/>
      <c r="B241" s="224"/>
      <c r="C241" s="225"/>
      <c r="D241" s="226" t="s">
        <v>154</v>
      </c>
      <c r="E241" s="227" t="s">
        <v>1</v>
      </c>
      <c r="F241" s="228" t="s">
        <v>645</v>
      </c>
      <c r="G241" s="225"/>
      <c r="H241" s="229">
        <v>381.85000000000002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5" t="s">
        <v>154</v>
      </c>
      <c r="AU241" s="235" t="s">
        <v>84</v>
      </c>
      <c r="AV241" s="12" t="s">
        <v>84</v>
      </c>
      <c r="AW241" s="12" t="s">
        <v>31</v>
      </c>
      <c r="AX241" s="12" t="s">
        <v>74</v>
      </c>
      <c r="AY241" s="235" t="s">
        <v>134</v>
      </c>
    </row>
    <row r="242" s="13" customFormat="1">
      <c r="A242" s="13"/>
      <c r="B242" s="236"/>
      <c r="C242" s="237"/>
      <c r="D242" s="226" t="s">
        <v>154</v>
      </c>
      <c r="E242" s="238" t="s">
        <v>1</v>
      </c>
      <c r="F242" s="239" t="s">
        <v>156</v>
      </c>
      <c r="G242" s="237"/>
      <c r="H242" s="240">
        <v>381.85000000000002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154</v>
      </c>
      <c r="AU242" s="246" t="s">
        <v>84</v>
      </c>
      <c r="AV242" s="13" t="s">
        <v>139</v>
      </c>
      <c r="AW242" s="13" t="s">
        <v>31</v>
      </c>
      <c r="AX242" s="13" t="s">
        <v>82</v>
      </c>
      <c r="AY242" s="246" t="s">
        <v>134</v>
      </c>
    </row>
    <row r="243" s="2" customFormat="1" ht="16.5" customHeight="1">
      <c r="A243" s="39"/>
      <c r="B243" s="40"/>
      <c r="C243" s="286" t="s">
        <v>163</v>
      </c>
      <c r="D243" s="286" t="s">
        <v>697</v>
      </c>
      <c r="E243" s="287" t="s">
        <v>698</v>
      </c>
      <c r="F243" s="288" t="s">
        <v>699</v>
      </c>
      <c r="G243" s="289" t="s">
        <v>289</v>
      </c>
      <c r="H243" s="290">
        <v>7.6369999999999996</v>
      </c>
      <c r="I243" s="291"/>
      <c r="J243" s="292">
        <f>ROUND(I243*H243,2)</f>
        <v>0</v>
      </c>
      <c r="K243" s="288" t="s">
        <v>1</v>
      </c>
      <c r="L243" s="293"/>
      <c r="M243" s="294" t="s">
        <v>1</v>
      </c>
      <c r="N243" s="295" t="s">
        <v>39</v>
      </c>
      <c r="O243" s="92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2" t="s">
        <v>149</v>
      </c>
      <c r="AT243" s="222" t="s">
        <v>697</v>
      </c>
      <c r="AU243" s="222" t="s">
        <v>84</v>
      </c>
      <c r="AY243" s="18" t="s">
        <v>134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8" t="s">
        <v>82</v>
      </c>
      <c r="BK243" s="223">
        <f>ROUND(I243*H243,2)</f>
        <v>0</v>
      </c>
      <c r="BL243" s="18" t="s">
        <v>139</v>
      </c>
      <c r="BM243" s="222" t="s">
        <v>700</v>
      </c>
    </row>
    <row r="244" s="12" customFormat="1">
      <c r="A244" s="12"/>
      <c r="B244" s="224"/>
      <c r="C244" s="225"/>
      <c r="D244" s="226" t="s">
        <v>154</v>
      </c>
      <c r="E244" s="227" t="s">
        <v>1</v>
      </c>
      <c r="F244" s="228" t="s">
        <v>701</v>
      </c>
      <c r="G244" s="225"/>
      <c r="H244" s="229">
        <v>7.6369999999999996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5" t="s">
        <v>154</v>
      </c>
      <c r="AU244" s="235" t="s">
        <v>84</v>
      </c>
      <c r="AV244" s="12" t="s">
        <v>84</v>
      </c>
      <c r="AW244" s="12" t="s">
        <v>31</v>
      </c>
      <c r="AX244" s="12" t="s">
        <v>82</v>
      </c>
      <c r="AY244" s="235" t="s">
        <v>134</v>
      </c>
    </row>
    <row r="245" s="11" customFormat="1" ht="22.8" customHeight="1">
      <c r="A245" s="11"/>
      <c r="B245" s="197"/>
      <c r="C245" s="198"/>
      <c r="D245" s="199" t="s">
        <v>73</v>
      </c>
      <c r="E245" s="279" t="s">
        <v>84</v>
      </c>
      <c r="F245" s="279" t="s">
        <v>702</v>
      </c>
      <c r="G245" s="198"/>
      <c r="H245" s="198"/>
      <c r="I245" s="201"/>
      <c r="J245" s="280">
        <f>BK245</f>
        <v>0</v>
      </c>
      <c r="K245" s="198"/>
      <c r="L245" s="203"/>
      <c r="M245" s="204"/>
      <c r="N245" s="205"/>
      <c r="O245" s="205"/>
      <c r="P245" s="206">
        <f>SUM(P246:P322)</f>
        <v>0</v>
      </c>
      <c r="Q245" s="205"/>
      <c r="R245" s="206">
        <f>SUM(R246:R322)</f>
        <v>7.7022956599999999</v>
      </c>
      <c r="S245" s="205"/>
      <c r="T245" s="207">
        <f>SUM(T246:T322)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208" t="s">
        <v>82</v>
      </c>
      <c r="AT245" s="209" t="s">
        <v>73</v>
      </c>
      <c r="AU245" s="209" t="s">
        <v>82</v>
      </c>
      <c r="AY245" s="208" t="s">
        <v>134</v>
      </c>
      <c r="BK245" s="210">
        <f>SUM(BK246:BK322)</f>
        <v>0</v>
      </c>
    </row>
    <row r="246" s="2" customFormat="1" ht="24.15" customHeight="1">
      <c r="A246" s="39"/>
      <c r="B246" s="40"/>
      <c r="C246" s="211" t="s">
        <v>203</v>
      </c>
      <c r="D246" s="211" t="s">
        <v>135</v>
      </c>
      <c r="E246" s="212" t="s">
        <v>703</v>
      </c>
      <c r="F246" s="213" t="s">
        <v>704</v>
      </c>
      <c r="G246" s="214" t="s">
        <v>179</v>
      </c>
      <c r="H246" s="215">
        <v>1.2430000000000001</v>
      </c>
      <c r="I246" s="216"/>
      <c r="J246" s="217">
        <f>ROUND(I246*H246,2)</f>
        <v>0</v>
      </c>
      <c r="K246" s="213" t="s">
        <v>614</v>
      </c>
      <c r="L246" s="45"/>
      <c r="M246" s="218" t="s">
        <v>1</v>
      </c>
      <c r="N246" s="219" t="s">
        <v>39</v>
      </c>
      <c r="O246" s="92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2" t="s">
        <v>139</v>
      </c>
      <c r="AT246" s="222" t="s">
        <v>135</v>
      </c>
      <c r="AU246" s="222" t="s">
        <v>84</v>
      </c>
      <c r="AY246" s="18" t="s">
        <v>134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8" t="s">
        <v>82</v>
      </c>
      <c r="BK246" s="223">
        <f>ROUND(I246*H246,2)</f>
        <v>0</v>
      </c>
      <c r="BL246" s="18" t="s">
        <v>139</v>
      </c>
      <c r="BM246" s="222" t="s">
        <v>705</v>
      </c>
    </row>
    <row r="247" s="2" customFormat="1">
      <c r="A247" s="39"/>
      <c r="B247" s="40"/>
      <c r="C247" s="41"/>
      <c r="D247" s="281" t="s">
        <v>616</v>
      </c>
      <c r="E247" s="41"/>
      <c r="F247" s="282" t="s">
        <v>706</v>
      </c>
      <c r="G247" s="41"/>
      <c r="H247" s="41"/>
      <c r="I247" s="283"/>
      <c r="J247" s="41"/>
      <c r="K247" s="41"/>
      <c r="L247" s="45"/>
      <c r="M247" s="284"/>
      <c r="N247" s="285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616</v>
      </c>
      <c r="AU247" s="18" t="s">
        <v>84</v>
      </c>
    </row>
    <row r="248" s="14" customFormat="1">
      <c r="A248" s="14"/>
      <c r="B248" s="252"/>
      <c r="C248" s="253"/>
      <c r="D248" s="226" t="s">
        <v>154</v>
      </c>
      <c r="E248" s="254" t="s">
        <v>1</v>
      </c>
      <c r="F248" s="255" t="s">
        <v>707</v>
      </c>
      <c r="G248" s="253"/>
      <c r="H248" s="254" t="s">
        <v>1</v>
      </c>
      <c r="I248" s="256"/>
      <c r="J248" s="253"/>
      <c r="K248" s="253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154</v>
      </c>
      <c r="AU248" s="261" t="s">
        <v>84</v>
      </c>
      <c r="AV248" s="14" t="s">
        <v>82</v>
      </c>
      <c r="AW248" s="14" t="s">
        <v>31</v>
      </c>
      <c r="AX248" s="14" t="s">
        <v>74</v>
      </c>
      <c r="AY248" s="261" t="s">
        <v>134</v>
      </c>
    </row>
    <row r="249" s="12" customFormat="1">
      <c r="A249" s="12"/>
      <c r="B249" s="224"/>
      <c r="C249" s="225"/>
      <c r="D249" s="226" t="s">
        <v>154</v>
      </c>
      <c r="E249" s="227" t="s">
        <v>1</v>
      </c>
      <c r="F249" s="228" t="s">
        <v>708</v>
      </c>
      <c r="G249" s="225"/>
      <c r="H249" s="229">
        <v>0.129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5" t="s">
        <v>154</v>
      </c>
      <c r="AU249" s="235" t="s">
        <v>84</v>
      </c>
      <c r="AV249" s="12" t="s">
        <v>84</v>
      </c>
      <c r="AW249" s="12" t="s">
        <v>31</v>
      </c>
      <c r="AX249" s="12" t="s">
        <v>74</v>
      </c>
      <c r="AY249" s="235" t="s">
        <v>134</v>
      </c>
    </row>
    <row r="250" s="14" customFormat="1">
      <c r="A250" s="14"/>
      <c r="B250" s="252"/>
      <c r="C250" s="253"/>
      <c r="D250" s="226" t="s">
        <v>154</v>
      </c>
      <c r="E250" s="254" t="s">
        <v>1</v>
      </c>
      <c r="F250" s="255" t="s">
        <v>709</v>
      </c>
      <c r="G250" s="253"/>
      <c r="H250" s="254" t="s">
        <v>1</v>
      </c>
      <c r="I250" s="256"/>
      <c r="J250" s="253"/>
      <c r="K250" s="253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154</v>
      </c>
      <c r="AU250" s="261" t="s">
        <v>84</v>
      </c>
      <c r="AV250" s="14" t="s">
        <v>82</v>
      </c>
      <c r="AW250" s="14" t="s">
        <v>31</v>
      </c>
      <c r="AX250" s="14" t="s">
        <v>74</v>
      </c>
      <c r="AY250" s="261" t="s">
        <v>134</v>
      </c>
    </row>
    <row r="251" s="12" customFormat="1">
      <c r="A251" s="12"/>
      <c r="B251" s="224"/>
      <c r="C251" s="225"/>
      <c r="D251" s="226" t="s">
        <v>154</v>
      </c>
      <c r="E251" s="227" t="s">
        <v>1</v>
      </c>
      <c r="F251" s="228" t="s">
        <v>710</v>
      </c>
      <c r="G251" s="225"/>
      <c r="H251" s="229">
        <v>0.042999999999999997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5" t="s">
        <v>154</v>
      </c>
      <c r="AU251" s="235" t="s">
        <v>84</v>
      </c>
      <c r="AV251" s="12" t="s">
        <v>84</v>
      </c>
      <c r="AW251" s="12" t="s">
        <v>31</v>
      </c>
      <c r="AX251" s="12" t="s">
        <v>74</v>
      </c>
      <c r="AY251" s="235" t="s">
        <v>134</v>
      </c>
    </row>
    <row r="252" s="14" customFormat="1">
      <c r="A252" s="14"/>
      <c r="B252" s="252"/>
      <c r="C252" s="253"/>
      <c r="D252" s="226" t="s">
        <v>154</v>
      </c>
      <c r="E252" s="254" t="s">
        <v>1</v>
      </c>
      <c r="F252" s="255" t="s">
        <v>711</v>
      </c>
      <c r="G252" s="253"/>
      <c r="H252" s="254" t="s">
        <v>1</v>
      </c>
      <c r="I252" s="256"/>
      <c r="J252" s="253"/>
      <c r="K252" s="253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154</v>
      </c>
      <c r="AU252" s="261" t="s">
        <v>84</v>
      </c>
      <c r="AV252" s="14" t="s">
        <v>82</v>
      </c>
      <c r="AW252" s="14" t="s">
        <v>31</v>
      </c>
      <c r="AX252" s="14" t="s">
        <v>74</v>
      </c>
      <c r="AY252" s="261" t="s">
        <v>134</v>
      </c>
    </row>
    <row r="253" s="12" customFormat="1">
      <c r="A253" s="12"/>
      <c r="B253" s="224"/>
      <c r="C253" s="225"/>
      <c r="D253" s="226" t="s">
        <v>154</v>
      </c>
      <c r="E253" s="227" t="s">
        <v>1</v>
      </c>
      <c r="F253" s="228" t="s">
        <v>712</v>
      </c>
      <c r="G253" s="225"/>
      <c r="H253" s="229">
        <v>0.90000000000000002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5" t="s">
        <v>154</v>
      </c>
      <c r="AU253" s="235" t="s">
        <v>84</v>
      </c>
      <c r="AV253" s="12" t="s">
        <v>84</v>
      </c>
      <c r="AW253" s="12" t="s">
        <v>31</v>
      </c>
      <c r="AX253" s="12" t="s">
        <v>74</v>
      </c>
      <c r="AY253" s="235" t="s">
        <v>134</v>
      </c>
    </row>
    <row r="254" s="14" customFormat="1">
      <c r="A254" s="14"/>
      <c r="B254" s="252"/>
      <c r="C254" s="253"/>
      <c r="D254" s="226" t="s">
        <v>154</v>
      </c>
      <c r="E254" s="254" t="s">
        <v>1</v>
      </c>
      <c r="F254" s="255" t="s">
        <v>713</v>
      </c>
      <c r="G254" s="253"/>
      <c r="H254" s="254" t="s">
        <v>1</v>
      </c>
      <c r="I254" s="256"/>
      <c r="J254" s="253"/>
      <c r="K254" s="253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154</v>
      </c>
      <c r="AU254" s="261" t="s">
        <v>84</v>
      </c>
      <c r="AV254" s="14" t="s">
        <v>82</v>
      </c>
      <c r="AW254" s="14" t="s">
        <v>31</v>
      </c>
      <c r="AX254" s="14" t="s">
        <v>74</v>
      </c>
      <c r="AY254" s="261" t="s">
        <v>134</v>
      </c>
    </row>
    <row r="255" s="12" customFormat="1">
      <c r="A255" s="12"/>
      <c r="B255" s="224"/>
      <c r="C255" s="225"/>
      <c r="D255" s="226" t="s">
        <v>154</v>
      </c>
      <c r="E255" s="227" t="s">
        <v>1</v>
      </c>
      <c r="F255" s="228" t="s">
        <v>714</v>
      </c>
      <c r="G255" s="225"/>
      <c r="H255" s="229">
        <v>0.17100000000000001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5" t="s">
        <v>154</v>
      </c>
      <c r="AU255" s="235" t="s">
        <v>84</v>
      </c>
      <c r="AV255" s="12" t="s">
        <v>84</v>
      </c>
      <c r="AW255" s="12" t="s">
        <v>31</v>
      </c>
      <c r="AX255" s="12" t="s">
        <v>74</v>
      </c>
      <c r="AY255" s="235" t="s">
        <v>134</v>
      </c>
    </row>
    <row r="256" s="13" customFormat="1">
      <c r="A256" s="13"/>
      <c r="B256" s="236"/>
      <c r="C256" s="237"/>
      <c r="D256" s="226" t="s">
        <v>154</v>
      </c>
      <c r="E256" s="238" t="s">
        <v>1</v>
      </c>
      <c r="F256" s="239" t="s">
        <v>156</v>
      </c>
      <c r="G256" s="237"/>
      <c r="H256" s="240">
        <v>1.2430000000000001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154</v>
      </c>
      <c r="AU256" s="246" t="s">
        <v>84</v>
      </c>
      <c r="AV256" s="13" t="s">
        <v>139</v>
      </c>
      <c r="AW256" s="13" t="s">
        <v>31</v>
      </c>
      <c r="AX256" s="13" t="s">
        <v>82</v>
      </c>
      <c r="AY256" s="246" t="s">
        <v>134</v>
      </c>
    </row>
    <row r="257" s="2" customFormat="1" ht="16.5" customHeight="1">
      <c r="A257" s="39"/>
      <c r="B257" s="40"/>
      <c r="C257" s="286" t="s">
        <v>168</v>
      </c>
      <c r="D257" s="286" t="s">
        <v>697</v>
      </c>
      <c r="E257" s="287" t="s">
        <v>715</v>
      </c>
      <c r="F257" s="288" t="s">
        <v>716</v>
      </c>
      <c r="G257" s="289" t="s">
        <v>196</v>
      </c>
      <c r="H257" s="290">
        <v>2.4860000000000002</v>
      </c>
      <c r="I257" s="291"/>
      <c r="J257" s="292">
        <f>ROUND(I257*H257,2)</f>
        <v>0</v>
      </c>
      <c r="K257" s="288" t="s">
        <v>1</v>
      </c>
      <c r="L257" s="293"/>
      <c r="M257" s="294" t="s">
        <v>1</v>
      </c>
      <c r="N257" s="295" t="s">
        <v>39</v>
      </c>
      <c r="O257" s="92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2" t="s">
        <v>149</v>
      </c>
      <c r="AT257" s="222" t="s">
        <v>697</v>
      </c>
      <c r="AU257" s="222" t="s">
        <v>84</v>
      </c>
      <c r="AY257" s="18" t="s">
        <v>134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8" t="s">
        <v>82</v>
      </c>
      <c r="BK257" s="223">
        <f>ROUND(I257*H257,2)</f>
        <v>0</v>
      </c>
      <c r="BL257" s="18" t="s">
        <v>139</v>
      </c>
      <c r="BM257" s="222" t="s">
        <v>717</v>
      </c>
    </row>
    <row r="258" s="12" customFormat="1">
      <c r="A258" s="12"/>
      <c r="B258" s="224"/>
      <c r="C258" s="225"/>
      <c r="D258" s="226" t="s">
        <v>154</v>
      </c>
      <c r="E258" s="227" t="s">
        <v>1</v>
      </c>
      <c r="F258" s="228" t="s">
        <v>718</v>
      </c>
      <c r="G258" s="225"/>
      <c r="H258" s="229">
        <v>2.4860000000000002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5" t="s">
        <v>154</v>
      </c>
      <c r="AU258" s="235" t="s">
        <v>84</v>
      </c>
      <c r="AV258" s="12" t="s">
        <v>84</v>
      </c>
      <c r="AW258" s="12" t="s">
        <v>31</v>
      </c>
      <c r="AX258" s="12" t="s">
        <v>82</v>
      </c>
      <c r="AY258" s="235" t="s">
        <v>134</v>
      </c>
    </row>
    <row r="259" s="2" customFormat="1" ht="16.5" customHeight="1">
      <c r="A259" s="39"/>
      <c r="B259" s="40"/>
      <c r="C259" s="211" t="s">
        <v>210</v>
      </c>
      <c r="D259" s="211" t="s">
        <v>135</v>
      </c>
      <c r="E259" s="212" t="s">
        <v>719</v>
      </c>
      <c r="F259" s="213" t="s">
        <v>720</v>
      </c>
      <c r="G259" s="214" t="s">
        <v>179</v>
      </c>
      <c r="H259" s="215">
        <v>0.439</v>
      </c>
      <c r="I259" s="216"/>
      <c r="J259" s="217">
        <f>ROUND(I259*H259,2)</f>
        <v>0</v>
      </c>
      <c r="K259" s="213" t="s">
        <v>614</v>
      </c>
      <c r="L259" s="45"/>
      <c r="M259" s="218" t="s">
        <v>1</v>
      </c>
      <c r="N259" s="219" t="s">
        <v>39</v>
      </c>
      <c r="O259" s="92"/>
      <c r="P259" s="220">
        <f>O259*H259</f>
        <v>0</v>
      </c>
      <c r="Q259" s="220">
        <v>2.5018699999999998</v>
      </c>
      <c r="R259" s="220">
        <f>Q259*H259</f>
        <v>1.0983209299999999</v>
      </c>
      <c r="S259" s="220">
        <v>0</v>
      </c>
      <c r="T259" s="22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2" t="s">
        <v>139</v>
      </c>
      <c r="AT259" s="222" t="s">
        <v>135</v>
      </c>
      <c r="AU259" s="222" t="s">
        <v>84</v>
      </c>
      <c r="AY259" s="18" t="s">
        <v>134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8" t="s">
        <v>82</v>
      </c>
      <c r="BK259" s="223">
        <f>ROUND(I259*H259,2)</f>
        <v>0</v>
      </c>
      <c r="BL259" s="18" t="s">
        <v>139</v>
      </c>
      <c r="BM259" s="222" t="s">
        <v>721</v>
      </c>
    </row>
    <row r="260" s="2" customFormat="1">
      <c r="A260" s="39"/>
      <c r="B260" s="40"/>
      <c r="C260" s="41"/>
      <c r="D260" s="281" t="s">
        <v>616</v>
      </c>
      <c r="E260" s="41"/>
      <c r="F260" s="282" t="s">
        <v>722</v>
      </c>
      <c r="G260" s="41"/>
      <c r="H260" s="41"/>
      <c r="I260" s="283"/>
      <c r="J260" s="41"/>
      <c r="K260" s="41"/>
      <c r="L260" s="45"/>
      <c r="M260" s="284"/>
      <c r="N260" s="285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616</v>
      </c>
      <c r="AU260" s="18" t="s">
        <v>84</v>
      </c>
    </row>
    <row r="261" s="14" customFormat="1">
      <c r="A261" s="14"/>
      <c r="B261" s="252"/>
      <c r="C261" s="253"/>
      <c r="D261" s="226" t="s">
        <v>154</v>
      </c>
      <c r="E261" s="254" t="s">
        <v>1</v>
      </c>
      <c r="F261" s="255" t="s">
        <v>723</v>
      </c>
      <c r="G261" s="253"/>
      <c r="H261" s="254" t="s">
        <v>1</v>
      </c>
      <c r="I261" s="256"/>
      <c r="J261" s="253"/>
      <c r="K261" s="253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154</v>
      </c>
      <c r="AU261" s="261" t="s">
        <v>84</v>
      </c>
      <c r="AV261" s="14" t="s">
        <v>82</v>
      </c>
      <c r="AW261" s="14" t="s">
        <v>31</v>
      </c>
      <c r="AX261" s="14" t="s">
        <v>74</v>
      </c>
      <c r="AY261" s="261" t="s">
        <v>134</v>
      </c>
    </row>
    <row r="262" s="12" customFormat="1">
      <c r="A262" s="12"/>
      <c r="B262" s="224"/>
      <c r="C262" s="225"/>
      <c r="D262" s="226" t="s">
        <v>154</v>
      </c>
      <c r="E262" s="227" t="s">
        <v>1</v>
      </c>
      <c r="F262" s="228" t="s">
        <v>724</v>
      </c>
      <c r="G262" s="225"/>
      <c r="H262" s="229">
        <v>0.044999999999999998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5" t="s">
        <v>154</v>
      </c>
      <c r="AU262" s="235" t="s">
        <v>84</v>
      </c>
      <c r="AV262" s="12" t="s">
        <v>84</v>
      </c>
      <c r="AW262" s="12" t="s">
        <v>31</v>
      </c>
      <c r="AX262" s="12" t="s">
        <v>74</v>
      </c>
      <c r="AY262" s="235" t="s">
        <v>134</v>
      </c>
    </row>
    <row r="263" s="14" customFormat="1">
      <c r="A263" s="14"/>
      <c r="B263" s="252"/>
      <c r="C263" s="253"/>
      <c r="D263" s="226" t="s">
        <v>154</v>
      </c>
      <c r="E263" s="254" t="s">
        <v>1</v>
      </c>
      <c r="F263" s="255" t="s">
        <v>725</v>
      </c>
      <c r="G263" s="253"/>
      <c r="H263" s="254" t="s">
        <v>1</v>
      </c>
      <c r="I263" s="256"/>
      <c r="J263" s="253"/>
      <c r="K263" s="253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154</v>
      </c>
      <c r="AU263" s="261" t="s">
        <v>84</v>
      </c>
      <c r="AV263" s="14" t="s">
        <v>82</v>
      </c>
      <c r="AW263" s="14" t="s">
        <v>31</v>
      </c>
      <c r="AX263" s="14" t="s">
        <v>74</v>
      </c>
      <c r="AY263" s="261" t="s">
        <v>134</v>
      </c>
    </row>
    <row r="264" s="12" customFormat="1">
      <c r="A264" s="12"/>
      <c r="B264" s="224"/>
      <c r="C264" s="225"/>
      <c r="D264" s="226" t="s">
        <v>154</v>
      </c>
      <c r="E264" s="227" t="s">
        <v>1</v>
      </c>
      <c r="F264" s="228" t="s">
        <v>726</v>
      </c>
      <c r="G264" s="225"/>
      <c r="H264" s="229">
        <v>0.014999999999999999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5" t="s">
        <v>154</v>
      </c>
      <c r="AU264" s="235" t="s">
        <v>84</v>
      </c>
      <c r="AV264" s="12" t="s">
        <v>84</v>
      </c>
      <c r="AW264" s="12" t="s">
        <v>31</v>
      </c>
      <c r="AX264" s="12" t="s">
        <v>74</v>
      </c>
      <c r="AY264" s="235" t="s">
        <v>134</v>
      </c>
    </row>
    <row r="265" s="14" customFormat="1">
      <c r="A265" s="14"/>
      <c r="B265" s="252"/>
      <c r="C265" s="253"/>
      <c r="D265" s="226" t="s">
        <v>154</v>
      </c>
      <c r="E265" s="254" t="s">
        <v>1</v>
      </c>
      <c r="F265" s="255" t="s">
        <v>727</v>
      </c>
      <c r="G265" s="253"/>
      <c r="H265" s="254" t="s">
        <v>1</v>
      </c>
      <c r="I265" s="256"/>
      <c r="J265" s="253"/>
      <c r="K265" s="253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154</v>
      </c>
      <c r="AU265" s="261" t="s">
        <v>84</v>
      </c>
      <c r="AV265" s="14" t="s">
        <v>82</v>
      </c>
      <c r="AW265" s="14" t="s">
        <v>31</v>
      </c>
      <c r="AX265" s="14" t="s">
        <v>74</v>
      </c>
      <c r="AY265" s="261" t="s">
        <v>134</v>
      </c>
    </row>
    <row r="266" s="12" customFormat="1">
      <c r="A266" s="12"/>
      <c r="B266" s="224"/>
      <c r="C266" s="225"/>
      <c r="D266" s="226" t="s">
        <v>154</v>
      </c>
      <c r="E266" s="227" t="s">
        <v>1</v>
      </c>
      <c r="F266" s="228" t="s">
        <v>728</v>
      </c>
      <c r="G266" s="225"/>
      <c r="H266" s="229">
        <v>0.318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5" t="s">
        <v>154</v>
      </c>
      <c r="AU266" s="235" t="s">
        <v>84</v>
      </c>
      <c r="AV266" s="12" t="s">
        <v>84</v>
      </c>
      <c r="AW266" s="12" t="s">
        <v>31</v>
      </c>
      <c r="AX266" s="12" t="s">
        <v>74</v>
      </c>
      <c r="AY266" s="235" t="s">
        <v>134</v>
      </c>
    </row>
    <row r="267" s="14" customFormat="1">
      <c r="A267" s="14"/>
      <c r="B267" s="252"/>
      <c r="C267" s="253"/>
      <c r="D267" s="226" t="s">
        <v>154</v>
      </c>
      <c r="E267" s="254" t="s">
        <v>1</v>
      </c>
      <c r="F267" s="255" t="s">
        <v>729</v>
      </c>
      <c r="G267" s="253"/>
      <c r="H267" s="254" t="s">
        <v>1</v>
      </c>
      <c r="I267" s="256"/>
      <c r="J267" s="253"/>
      <c r="K267" s="253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154</v>
      </c>
      <c r="AU267" s="261" t="s">
        <v>84</v>
      </c>
      <c r="AV267" s="14" t="s">
        <v>82</v>
      </c>
      <c r="AW267" s="14" t="s">
        <v>31</v>
      </c>
      <c r="AX267" s="14" t="s">
        <v>74</v>
      </c>
      <c r="AY267" s="261" t="s">
        <v>134</v>
      </c>
    </row>
    <row r="268" s="12" customFormat="1">
      <c r="A268" s="12"/>
      <c r="B268" s="224"/>
      <c r="C268" s="225"/>
      <c r="D268" s="226" t="s">
        <v>154</v>
      </c>
      <c r="E268" s="227" t="s">
        <v>1</v>
      </c>
      <c r="F268" s="228" t="s">
        <v>730</v>
      </c>
      <c r="G268" s="225"/>
      <c r="H268" s="229">
        <v>0.060999999999999999</v>
      </c>
      <c r="I268" s="230"/>
      <c r="J268" s="225"/>
      <c r="K268" s="225"/>
      <c r="L268" s="231"/>
      <c r="M268" s="232"/>
      <c r="N268" s="233"/>
      <c r="O268" s="233"/>
      <c r="P268" s="233"/>
      <c r="Q268" s="233"/>
      <c r="R268" s="233"/>
      <c r="S268" s="233"/>
      <c r="T268" s="234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35" t="s">
        <v>154</v>
      </c>
      <c r="AU268" s="235" t="s">
        <v>84</v>
      </c>
      <c r="AV268" s="12" t="s">
        <v>84</v>
      </c>
      <c r="AW268" s="12" t="s">
        <v>31</v>
      </c>
      <c r="AX268" s="12" t="s">
        <v>74</v>
      </c>
      <c r="AY268" s="235" t="s">
        <v>134</v>
      </c>
    </row>
    <row r="269" s="13" customFormat="1">
      <c r="A269" s="13"/>
      <c r="B269" s="236"/>
      <c r="C269" s="237"/>
      <c r="D269" s="226" t="s">
        <v>154</v>
      </c>
      <c r="E269" s="238" t="s">
        <v>1</v>
      </c>
      <c r="F269" s="239" t="s">
        <v>156</v>
      </c>
      <c r="G269" s="237"/>
      <c r="H269" s="240">
        <v>0.439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154</v>
      </c>
      <c r="AU269" s="246" t="s">
        <v>84</v>
      </c>
      <c r="AV269" s="13" t="s">
        <v>139</v>
      </c>
      <c r="AW269" s="13" t="s">
        <v>31</v>
      </c>
      <c r="AX269" s="13" t="s">
        <v>82</v>
      </c>
      <c r="AY269" s="246" t="s">
        <v>134</v>
      </c>
    </row>
    <row r="270" s="2" customFormat="1" ht="16.5" customHeight="1">
      <c r="A270" s="39"/>
      <c r="B270" s="40"/>
      <c r="C270" s="211" t="s">
        <v>176</v>
      </c>
      <c r="D270" s="211" t="s">
        <v>135</v>
      </c>
      <c r="E270" s="212" t="s">
        <v>731</v>
      </c>
      <c r="F270" s="213" t="s">
        <v>732</v>
      </c>
      <c r="G270" s="214" t="s">
        <v>138</v>
      </c>
      <c r="H270" s="215">
        <v>3.6429999999999998</v>
      </c>
      <c r="I270" s="216"/>
      <c r="J270" s="217">
        <f>ROUND(I270*H270,2)</f>
        <v>0</v>
      </c>
      <c r="K270" s="213" t="s">
        <v>614</v>
      </c>
      <c r="L270" s="45"/>
      <c r="M270" s="218" t="s">
        <v>1</v>
      </c>
      <c r="N270" s="219" t="s">
        <v>39</v>
      </c>
      <c r="O270" s="92"/>
      <c r="P270" s="220">
        <f>O270*H270</f>
        <v>0</v>
      </c>
      <c r="Q270" s="220">
        <v>0.0052300000000000003</v>
      </c>
      <c r="R270" s="220">
        <f>Q270*H270</f>
        <v>0.019052889999999999</v>
      </c>
      <c r="S270" s="220">
        <v>0</v>
      </c>
      <c r="T270" s="22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2" t="s">
        <v>139</v>
      </c>
      <c r="AT270" s="222" t="s">
        <v>135</v>
      </c>
      <c r="AU270" s="222" t="s">
        <v>84</v>
      </c>
      <c r="AY270" s="18" t="s">
        <v>134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8" t="s">
        <v>82</v>
      </c>
      <c r="BK270" s="223">
        <f>ROUND(I270*H270,2)</f>
        <v>0</v>
      </c>
      <c r="BL270" s="18" t="s">
        <v>139</v>
      </c>
      <c r="BM270" s="222" t="s">
        <v>733</v>
      </c>
    </row>
    <row r="271" s="2" customFormat="1">
      <c r="A271" s="39"/>
      <c r="B271" s="40"/>
      <c r="C271" s="41"/>
      <c r="D271" s="281" t="s">
        <v>616</v>
      </c>
      <c r="E271" s="41"/>
      <c r="F271" s="282" t="s">
        <v>734</v>
      </c>
      <c r="G271" s="41"/>
      <c r="H271" s="41"/>
      <c r="I271" s="283"/>
      <c r="J271" s="41"/>
      <c r="K271" s="41"/>
      <c r="L271" s="45"/>
      <c r="M271" s="284"/>
      <c r="N271" s="285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616</v>
      </c>
      <c r="AU271" s="18" t="s">
        <v>84</v>
      </c>
    </row>
    <row r="272" s="14" customFormat="1">
      <c r="A272" s="14"/>
      <c r="B272" s="252"/>
      <c r="C272" s="253"/>
      <c r="D272" s="226" t="s">
        <v>154</v>
      </c>
      <c r="E272" s="254" t="s">
        <v>1</v>
      </c>
      <c r="F272" s="255" t="s">
        <v>735</v>
      </c>
      <c r="G272" s="253"/>
      <c r="H272" s="254" t="s">
        <v>1</v>
      </c>
      <c r="I272" s="256"/>
      <c r="J272" s="253"/>
      <c r="K272" s="253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154</v>
      </c>
      <c r="AU272" s="261" t="s">
        <v>84</v>
      </c>
      <c r="AV272" s="14" t="s">
        <v>82</v>
      </c>
      <c r="AW272" s="14" t="s">
        <v>31</v>
      </c>
      <c r="AX272" s="14" t="s">
        <v>74</v>
      </c>
      <c r="AY272" s="261" t="s">
        <v>134</v>
      </c>
    </row>
    <row r="273" s="12" customFormat="1">
      <c r="A273" s="12"/>
      <c r="B273" s="224"/>
      <c r="C273" s="225"/>
      <c r="D273" s="226" t="s">
        <v>154</v>
      </c>
      <c r="E273" s="227" t="s">
        <v>1</v>
      </c>
      <c r="F273" s="228" t="s">
        <v>736</v>
      </c>
      <c r="G273" s="225"/>
      <c r="H273" s="229">
        <v>0.377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5" t="s">
        <v>154</v>
      </c>
      <c r="AU273" s="235" t="s">
        <v>84</v>
      </c>
      <c r="AV273" s="12" t="s">
        <v>84</v>
      </c>
      <c r="AW273" s="12" t="s">
        <v>31</v>
      </c>
      <c r="AX273" s="12" t="s">
        <v>74</v>
      </c>
      <c r="AY273" s="235" t="s">
        <v>134</v>
      </c>
    </row>
    <row r="274" s="14" customFormat="1">
      <c r="A274" s="14"/>
      <c r="B274" s="252"/>
      <c r="C274" s="253"/>
      <c r="D274" s="226" t="s">
        <v>154</v>
      </c>
      <c r="E274" s="254" t="s">
        <v>1</v>
      </c>
      <c r="F274" s="255" t="s">
        <v>737</v>
      </c>
      <c r="G274" s="253"/>
      <c r="H274" s="254" t="s">
        <v>1</v>
      </c>
      <c r="I274" s="256"/>
      <c r="J274" s="253"/>
      <c r="K274" s="253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154</v>
      </c>
      <c r="AU274" s="261" t="s">
        <v>84</v>
      </c>
      <c r="AV274" s="14" t="s">
        <v>82</v>
      </c>
      <c r="AW274" s="14" t="s">
        <v>31</v>
      </c>
      <c r="AX274" s="14" t="s">
        <v>74</v>
      </c>
      <c r="AY274" s="261" t="s">
        <v>134</v>
      </c>
    </row>
    <row r="275" s="12" customFormat="1">
      <c r="A275" s="12"/>
      <c r="B275" s="224"/>
      <c r="C275" s="225"/>
      <c r="D275" s="226" t="s">
        <v>154</v>
      </c>
      <c r="E275" s="227" t="s">
        <v>1</v>
      </c>
      <c r="F275" s="228" t="s">
        <v>738</v>
      </c>
      <c r="G275" s="225"/>
      <c r="H275" s="229">
        <v>0.126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5" t="s">
        <v>154</v>
      </c>
      <c r="AU275" s="235" t="s">
        <v>84</v>
      </c>
      <c r="AV275" s="12" t="s">
        <v>84</v>
      </c>
      <c r="AW275" s="12" t="s">
        <v>31</v>
      </c>
      <c r="AX275" s="12" t="s">
        <v>74</v>
      </c>
      <c r="AY275" s="235" t="s">
        <v>134</v>
      </c>
    </row>
    <row r="276" s="14" customFormat="1">
      <c r="A276" s="14"/>
      <c r="B276" s="252"/>
      <c r="C276" s="253"/>
      <c r="D276" s="226" t="s">
        <v>154</v>
      </c>
      <c r="E276" s="254" t="s">
        <v>1</v>
      </c>
      <c r="F276" s="255" t="s">
        <v>739</v>
      </c>
      <c r="G276" s="253"/>
      <c r="H276" s="254" t="s">
        <v>1</v>
      </c>
      <c r="I276" s="256"/>
      <c r="J276" s="253"/>
      <c r="K276" s="253"/>
      <c r="L276" s="257"/>
      <c r="M276" s="258"/>
      <c r="N276" s="259"/>
      <c r="O276" s="259"/>
      <c r="P276" s="259"/>
      <c r="Q276" s="259"/>
      <c r="R276" s="259"/>
      <c r="S276" s="259"/>
      <c r="T276" s="26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1" t="s">
        <v>154</v>
      </c>
      <c r="AU276" s="261" t="s">
        <v>84</v>
      </c>
      <c r="AV276" s="14" t="s">
        <v>82</v>
      </c>
      <c r="AW276" s="14" t="s">
        <v>31</v>
      </c>
      <c r="AX276" s="14" t="s">
        <v>74</v>
      </c>
      <c r="AY276" s="261" t="s">
        <v>134</v>
      </c>
    </row>
    <row r="277" s="12" customFormat="1">
      <c r="A277" s="12"/>
      <c r="B277" s="224"/>
      <c r="C277" s="225"/>
      <c r="D277" s="226" t="s">
        <v>154</v>
      </c>
      <c r="E277" s="227" t="s">
        <v>1</v>
      </c>
      <c r="F277" s="228" t="s">
        <v>740</v>
      </c>
      <c r="G277" s="225"/>
      <c r="H277" s="229">
        <v>2.6379999999999999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35" t="s">
        <v>154</v>
      </c>
      <c r="AU277" s="235" t="s">
        <v>84</v>
      </c>
      <c r="AV277" s="12" t="s">
        <v>84</v>
      </c>
      <c r="AW277" s="12" t="s">
        <v>31</v>
      </c>
      <c r="AX277" s="12" t="s">
        <v>74</v>
      </c>
      <c r="AY277" s="235" t="s">
        <v>134</v>
      </c>
    </row>
    <row r="278" s="14" customFormat="1">
      <c r="A278" s="14"/>
      <c r="B278" s="252"/>
      <c r="C278" s="253"/>
      <c r="D278" s="226" t="s">
        <v>154</v>
      </c>
      <c r="E278" s="254" t="s">
        <v>1</v>
      </c>
      <c r="F278" s="255" t="s">
        <v>741</v>
      </c>
      <c r="G278" s="253"/>
      <c r="H278" s="254" t="s">
        <v>1</v>
      </c>
      <c r="I278" s="256"/>
      <c r="J278" s="253"/>
      <c r="K278" s="253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154</v>
      </c>
      <c r="AU278" s="261" t="s">
        <v>84</v>
      </c>
      <c r="AV278" s="14" t="s">
        <v>82</v>
      </c>
      <c r="AW278" s="14" t="s">
        <v>31</v>
      </c>
      <c r="AX278" s="14" t="s">
        <v>74</v>
      </c>
      <c r="AY278" s="261" t="s">
        <v>134</v>
      </c>
    </row>
    <row r="279" s="12" customFormat="1">
      <c r="A279" s="12"/>
      <c r="B279" s="224"/>
      <c r="C279" s="225"/>
      <c r="D279" s="226" t="s">
        <v>154</v>
      </c>
      <c r="E279" s="227" t="s">
        <v>1</v>
      </c>
      <c r="F279" s="228" t="s">
        <v>742</v>
      </c>
      <c r="G279" s="225"/>
      <c r="H279" s="229">
        <v>0.502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5" t="s">
        <v>154</v>
      </c>
      <c r="AU279" s="235" t="s">
        <v>84</v>
      </c>
      <c r="AV279" s="12" t="s">
        <v>84</v>
      </c>
      <c r="AW279" s="12" t="s">
        <v>31</v>
      </c>
      <c r="AX279" s="12" t="s">
        <v>74</v>
      </c>
      <c r="AY279" s="235" t="s">
        <v>134</v>
      </c>
    </row>
    <row r="280" s="13" customFormat="1">
      <c r="A280" s="13"/>
      <c r="B280" s="236"/>
      <c r="C280" s="237"/>
      <c r="D280" s="226" t="s">
        <v>154</v>
      </c>
      <c r="E280" s="238" t="s">
        <v>1</v>
      </c>
      <c r="F280" s="239" t="s">
        <v>156</v>
      </c>
      <c r="G280" s="237"/>
      <c r="H280" s="240">
        <v>3.6429999999999998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154</v>
      </c>
      <c r="AU280" s="246" t="s">
        <v>84</v>
      </c>
      <c r="AV280" s="13" t="s">
        <v>139</v>
      </c>
      <c r="AW280" s="13" t="s">
        <v>31</v>
      </c>
      <c r="AX280" s="13" t="s">
        <v>82</v>
      </c>
      <c r="AY280" s="246" t="s">
        <v>134</v>
      </c>
    </row>
    <row r="281" s="2" customFormat="1" ht="16.5" customHeight="1">
      <c r="A281" s="39"/>
      <c r="B281" s="40"/>
      <c r="C281" s="211" t="s">
        <v>299</v>
      </c>
      <c r="D281" s="211" t="s">
        <v>135</v>
      </c>
      <c r="E281" s="212" t="s">
        <v>743</v>
      </c>
      <c r="F281" s="213" t="s">
        <v>744</v>
      </c>
      <c r="G281" s="214" t="s">
        <v>138</v>
      </c>
      <c r="H281" s="215">
        <v>3.6429999999999998</v>
      </c>
      <c r="I281" s="216"/>
      <c r="J281" s="217">
        <f>ROUND(I281*H281,2)</f>
        <v>0</v>
      </c>
      <c r="K281" s="213" t="s">
        <v>614</v>
      </c>
      <c r="L281" s="45"/>
      <c r="M281" s="218" t="s">
        <v>1</v>
      </c>
      <c r="N281" s="219" t="s">
        <v>39</v>
      </c>
      <c r="O281" s="92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2" t="s">
        <v>139</v>
      </c>
      <c r="AT281" s="222" t="s">
        <v>135</v>
      </c>
      <c r="AU281" s="222" t="s">
        <v>84</v>
      </c>
      <c r="AY281" s="18" t="s">
        <v>134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8" t="s">
        <v>82</v>
      </c>
      <c r="BK281" s="223">
        <f>ROUND(I281*H281,2)</f>
        <v>0</v>
      </c>
      <c r="BL281" s="18" t="s">
        <v>139</v>
      </c>
      <c r="BM281" s="222" t="s">
        <v>745</v>
      </c>
    </row>
    <row r="282" s="2" customFormat="1">
      <c r="A282" s="39"/>
      <c r="B282" s="40"/>
      <c r="C282" s="41"/>
      <c r="D282" s="281" t="s">
        <v>616</v>
      </c>
      <c r="E282" s="41"/>
      <c r="F282" s="282" t="s">
        <v>746</v>
      </c>
      <c r="G282" s="41"/>
      <c r="H282" s="41"/>
      <c r="I282" s="283"/>
      <c r="J282" s="41"/>
      <c r="K282" s="41"/>
      <c r="L282" s="45"/>
      <c r="M282" s="284"/>
      <c r="N282" s="285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616</v>
      </c>
      <c r="AU282" s="18" t="s">
        <v>84</v>
      </c>
    </row>
    <row r="283" s="14" customFormat="1">
      <c r="A283" s="14"/>
      <c r="B283" s="252"/>
      <c r="C283" s="253"/>
      <c r="D283" s="226" t="s">
        <v>154</v>
      </c>
      <c r="E283" s="254" t="s">
        <v>1</v>
      </c>
      <c r="F283" s="255" t="s">
        <v>735</v>
      </c>
      <c r="G283" s="253"/>
      <c r="H283" s="254" t="s">
        <v>1</v>
      </c>
      <c r="I283" s="256"/>
      <c r="J283" s="253"/>
      <c r="K283" s="253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154</v>
      </c>
      <c r="AU283" s="261" t="s">
        <v>84</v>
      </c>
      <c r="AV283" s="14" t="s">
        <v>82</v>
      </c>
      <c r="AW283" s="14" t="s">
        <v>31</v>
      </c>
      <c r="AX283" s="14" t="s">
        <v>74</v>
      </c>
      <c r="AY283" s="261" t="s">
        <v>134</v>
      </c>
    </row>
    <row r="284" s="12" customFormat="1">
      <c r="A284" s="12"/>
      <c r="B284" s="224"/>
      <c r="C284" s="225"/>
      <c r="D284" s="226" t="s">
        <v>154</v>
      </c>
      <c r="E284" s="227" t="s">
        <v>1</v>
      </c>
      <c r="F284" s="228" t="s">
        <v>736</v>
      </c>
      <c r="G284" s="225"/>
      <c r="H284" s="229">
        <v>0.377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5" t="s">
        <v>154</v>
      </c>
      <c r="AU284" s="235" t="s">
        <v>84</v>
      </c>
      <c r="AV284" s="12" t="s">
        <v>84</v>
      </c>
      <c r="AW284" s="12" t="s">
        <v>31</v>
      </c>
      <c r="AX284" s="12" t="s">
        <v>74</v>
      </c>
      <c r="AY284" s="235" t="s">
        <v>134</v>
      </c>
    </row>
    <row r="285" s="14" customFormat="1">
      <c r="A285" s="14"/>
      <c r="B285" s="252"/>
      <c r="C285" s="253"/>
      <c r="D285" s="226" t="s">
        <v>154</v>
      </c>
      <c r="E285" s="254" t="s">
        <v>1</v>
      </c>
      <c r="F285" s="255" t="s">
        <v>737</v>
      </c>
      <c r="G285" s="253"/>
      <c r="H285" s="254" t="s">
        <v>1</v>
      </c>
      <c r="I285" s="256"/>
      <c r="J285" s="253"/>
      <c r="K285" s="253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154</v>
      </c>
      <c r="AU285" s="261" t="s">
        <v>84</v>
      </c>
      <c r="AV285" s="14" t="s">
        <v>82</v>
      </c>
      <c r="AW285" s="14" t="s">
        <v>31</v>
      </c>
      <c r="AX285" s="14" t="s">
        <v>74</v>
      </c>
      <c r="AY285" s="261" t="s">
        <v>134</v>
      </c>
    </row>
    <row r="286" s="12" customFormat="1">
      <c r="A286" s="12"/>
      <c r="B286" s="224"/>
      <c r="C286" s="225"/>
      <c r="D286" s="226" t="s">
        <v>154</v>
      </c>
      <c r="E286" s="227" t="s">
        <v>1</v>
      </c>
      <c r="F286" s="228" t="s">
        <v>738</v>
      </c>
      <c r="G286" s="225"/>
      <c r="H286" s="229">
        <v>0.126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5" t="s">
        <v>154</v>
      </c>
      <c r="AU286" s="235" t="s">
        <v>84</v>
      </c>
      <c r="AV286" s="12" t="s">
        <v>84</v>
      </c>
      <c r="AW286" s="12" t="s">
        <v>31</v>
      </c>
      <c r="AX286" s="12" t="s">
        <v>74</v>
      </c>
      <c r="AY286" s="235" t="s">
        <v>134</v>
      </c>
    </row>
    <row r="287" s="14" customFormat="1">
      <c r="A287" s="14"/>
      <c r="B287" s="252"/>
      <c r="C287" s="253"/>
      <c r="D287" s="226" t="s">
        <v>154</v>
      </c>
      <c r="E287" s="254" t="s">
        <v>1</v>
      </c>
      <c r="F287" s="255" t="s">
        <v>739</v>
      </c>
      <c r="G287" s="253"/>
      <c r="H287" s="254" t="s">
        <v>1</v>
      </c>
      <c r="I287" s="256"/>
      <c r="J287" s="253"/>
      <c r="K287" s="253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154</v>
      </c>
      <c r="AU287" s="261" t="s">
        <v>84</v>
      </c>
      <c r="AV287" s="14" t="s">
        <v>82</v>
      </c>
      <c r="AW287" s="14" t="s">
        <v>31</v>
      </c>
      <c r="AX287" s="14" t="s">
        <v>74</v>
      </c>
      <c r="AY287" s="261" t="s">
        <v>134</v>
      </c>
    </row>
    <row r="288" s="12" customFormat="1">
      <c r="A288" s="12"/>
      <c r="B288" s="224"/>
      <c r="C288" s="225"/>
      <c r="D288" s="226" t="s">
        <v>154</v>
      </c>
      <c r="E288" s="227" t="s">
        <v>1</v>
      </c>
      <c r="F288" s="228" t="s">
        <v>740</v>
      </c>
      <c r="G288" s="225"/>
      <c r="H288" s="229">
        <v>2.6379999999999999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5" t="s">
        <v>154</v>
      </c>
      <c r="AU288" s="235" t="s">
        <v>84</v>
      </c>
      <c r="AV288" s="12" t="s">
        <v>84</v>
      </c>
      <c r="AW288" s="12" t="s">
        <v>31</v>
      </c>
      <c r="AX288" s="12" t="s">
        <v>74</v>
      </c>
      <c r="AY288" s="235" t="s">
        <v>134</v>
      </c>
    </row>
    <row r="289" s="14" customFormat="1">
      <c r="A289" s="14"/>
      <c r="B289" s="252"/>
      <c r="C289" s="253"/>
      <c r="D289" s="226" t="s">
        <v>154</v>
      </c>
      <c r="E289" s="254" t="s">
        <v>1</v>
      </c>
      <c r="F289" s="255" t="s">
        <v>741</v>
      </c>
      <c r="G289" s="253"/>
      <c r="H289" s="254" t="s">
        <v>1</v>
      </c>
      <c r="I289" s="256"/>
      <c r="J289" s="253"/>
      <c r="K289" s="253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154</v>
      </c>
      <c r="AU289" s="261" t="s">
        <v>84</v>
      </c>
      <c r="AV289" s="14" t="s">
        <v>82</v>
      </c>
      <c r="AW289" s="14" t="s">
        <v>31</v>
      </c>
      <c r="AX289" s="14" t="s">
        <v>74</v>
      </c>
      <c r="AY289" s="261" t="s">
        <v>134</v>
      </c>
    </row>
    <row r="290" s="12" customFormat="1">
      <c r="A290" s="12"/>
      <c r="B290" s="224"/>
      <c r="C290" s="225"/>
      <c r="D290" s="226" t="s">
        <v>154</v>
      </c>
      <c r="E290" s="227" t="s">
        <v>1</v>
      </c>
      <c r="F290" s="228" t="s">
        <v>742</v>
      </c>
      <c r="G290" s="225"/>
      <c r="H290" s="229">
        <v>0.502</v>
      </c>
      <c r="I290" s="230"/>
      <c r="J290" s="225"/>
      <c r="K290" s="225"/>
      <c r="L290" s="231"/>
      <c r="M290" s="232"/>
      <c r="N290" s="233"/>
      <c r="O290" s="233"/>
      <c r="P290" s="233"/>
      <c r="Q290" s="233"/>
      <c r="R290" s="233"/>
      <c r="S290" s="233"/>
      <c r="T290" s="234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35" t="s">
        <v>154</v>
      </c>
      <c r="AU290" s="235" t="s">
        <v>84</v>
      </c>
      <c r="AV290" s="12" t="s">
        <v>84</v>
      </c>
      <c r="AW290" s="12" t="s">
        <v>31</v>
      </c>
      <c r="AX290" s="12" t="s">
        <v>74</v>
      </c>
      <c r="AY290" s="235" t="s">
        <v>134</v>
      </c>
    </row>
    <row r="291" s="13" customFormat="1">
      <c r="A291" s="13"/>
      <c r="B291" s="236"/>
      <c r="C291" s="237"/>
      <c r="D291" s="226" t="s">
        <v>154</v>
      </c>
      <c r="E291" s="238" t="s">
        <v>1</v>
      </c>
      <c r="F291" s="239" t="s">
        <v>156</v>
      </c>
      <c r="G291" s="237"/>
      <c r="H291" s="240">
        <v>3.6429999999999998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154</v>
      </c>
      <c r="AU291" s="246" t="s">
        <v>84</v>
      </c>
      <c r="AV291" s="13" t="s">
        <v>139</v>
      </c>
      <c r="AW291" s="13" t="s">
        <v>31</v>
      </c>
      <c r="AX291" s="13" t="s">
        <v>82</v>
      </c>
      <c r="AY291" s="246" t="s">
        <v>134</v>
      </c>
    </row>
    <row r="292" s="2" customFormat="1" ht="16.5" customHeight="1">
      <c r="A292" s="39"/>
      <c r="B292" s="40"/>
      <c r="C292" s="211" t="s">
        <v>180</v>
      </c>
      <c r="D292" s="211" t="s">
        <v>135</v>
      </c>
      <c r="E292" s="212" t="s">
        <v>747</v>
      </c>
      <c r="F292" s="213" t="s">
        <v>748</v>
      </c>
      <c r="G292" s="214" t="s">
        <v>179</v>
      </c>
      <c r="H292" s="215">
        <v>2.6320000000000001</v>
      </c>
      <c r="I292" s="216"/>
      <c r="J292" s="217">
        <f>ROUND(I292*H292,2)</f>
        <v>0</v>
      </c>
      <c r="K292" s="213" t="s">
        <v>614</v>
      </c>
      <c r="L292" s="45"/>
      <c r="M292" s="218" t="s">
        <v>1</v>
      </c>
      <c r="N292" s="219" t="s">
        <v>39</v>
      </c>
      <c r="O292" s="92"/>
      <c r="P292" s="220">
        <f>O292*H292</f>
        <v>0</v>
      </c>
      <c r="Q292" s="220">
        <v>2.5018699999999998</v>
      </c>
      <c r="R292" s="220">
        <f>Q292*H292</f>
        <v>6.5849218399999998</v>
      </c>
      <c r="S292" s="220">
        <v>0</v>
      </c>
      <c r="T292" s="22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2" t="s">
        <v>139</v>
      </c>
      <c r="AT292" s="222" t="s">
        <v>135</v>
      </c>
      <c r="AU292" s="222" t="s">
        <v>84</v>
      </c>
      <c r="AY292" s="18" t="s">
        <v>134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8" t="s">
        <v>82</v>
      </c>
      <c r="BK292" s="223">
        <f>ROUND(I292*H292,2)</f>
        <v>0</v>
      </c>
      <c r="BL292" s="18" t="s">
        <v>139</v>
      </c>
      <c r="BM292" s="222" t="s">
        <v>749</v>
      </c>
    </row>
    <row r="293" s="2" customFormat="1">
      <c r="A293" s="39"/>
      <c r="B293" s="40"/>
      <c r="C293" s="41"/>
      <c r="D293" s="281" t="s">
        <v>616</v>
      </c>
      <c r="E293" s="41"/>
      <c r="F293" s="282" t="s">
        <v>750</v>
      </c>
      <c r="G293" s="41"/>
      <c r="H293" s="41"/>
      <c r="I293" s="283"/>
      <c r="J293" s="41"/>
      <c r="K293" s="41"/>
      <c r="L293" s="45"/>
      <c r="M293" s="284"/>
      <c r="N293" s="285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616</v>
      </c>
      <c r="AU293" s="18" t="s">
        <v>84</v>
      </c>
    </row>
    <row r="294" s="14" customFormat="1">
      <c r="A294" s="14"/>
      <c r="B294" s="252"/>
      <c r="C294" s="253"/>
      <c r="D294" s="226" t="s">
        <v>154</v>
      </c>
      <c r="E294" s="254" t="s">
        <v>1</v>
      </c>
      <c r="F294" s="255" t="s">
        <v>751</v>
      </c>
      <c r="G294" s="253"/>
      <c r="H294" s="254" t="s">
        <v>1</v>
      </c>
      <c r="I294" s="256"/>
      <c r="J294" s="253"/>
      <c r="K294" s="253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154</v>
      </c>
      <c r="AU294" s="261" t="s">
        <v>84</v>
      </c>
      <c r="AV294" s="14" t="s">
        <v>82</v>
      </c>
      <c r="AW294" s="14" t="s">
        <v>31</v>
      </c>
      <c r="AX294" s="14" t="s">
        <v>74</v>
      </c>
      <c r="AY294" s="261" t="s">
        <v>134</v>
      </c>
    </row>
    <row r="295" s="12" customFormat="1">
      <c r="A295" s="12"/>
      <c r="B295" s="224"/>
      <c r="C295" s="225"/>
      <c r="D295" s="226" t="s">
        <v>154</v>
      </c>
      <c r="E295" s="227" t="s">
        <v>1</v>
      </c>
      <c r="F295" s="228" t="s">
        <v>752</v>
      </c>
      <c r="G295" s="225"/>
      <c r="H295" s="229">
        <v>0.27200000000000002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5" t="s">
        <v>154</v>
      </c>
      <c r="AU295" s="235" t="s">
        <v>84</v>
      </c>
      <c r="AV295" s="12" t="s">
        <v>84</v>
      </c>
      <c r="AW295" s="12" t="s">
        <v>31</v>
      </c>
      <c r="AX295" s="12" t="s">
        <v>74</v>
      </c>
      <c r="AY295" s="235" t="s">
        <v>134</v>
      </c>
    </row>
    <row r="296" s="14" customFormat="1">
      <c r="A296" s="14"/>
      <c r="B296" s="252"/>
      <c r="C296" s="253"/>
      <c r="D296" s="226" t="s">
        <v>154</v>
      </c>
      <c r="E296" s="254" t="s">
        <v>1</v>
      </c>
      <c r="F296" s="255" t="s">
        <v>753</v>
      </c>
      <c r="G296" s="253"/>
      <c r="H296" s="254" t="s">
        <v>1</v>
      </c>
      <c r="I296" s="256"/>
      <c r="J296" s="253"/>
      <c r="K296" s="253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154</v>
      </c>
      <c r="AU296" s="261" t="s">
        <v>84</v>
      </c>
      <c r="AV296" s="14" t="s">
        <v>82</v>
      </c>
      <c r="AW296" s="14" t="s">
        <v>31</v>
      </c>
      <c r="AX296" s="14" t="s">
        <v>74</v>
      </c>
      <c r="AY296" s="261" t="s">
        <v>134</v>
      </c>
    </row>
    <row r="297" s="12" customFormat="1">
      <c r="A297" s="12"/>
      <c r="B297" s="224"/>
      <c r="C297" s="225"/>
      <c r="D297" s="226" t="s">
        <v>154</v>
      </c>
      <c r="E297" s="227" t="s">
        <v>1</v>
      </c>
      <c r="F297" s="228" t="s">
        <v>754</v>
      </c>
      <c r="G297" s="225"/>
      <c r="H297" s="229">
        <v>0.090999999999999998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35" t="s">
        <v>154</v>
      </c>
      <c r="AU297" s="235" t="s">
        <v>84</v>
      </c>
      <c r="AV297" s="12" t="s">
        <v>84</v>
      </c>
      <c r="AW297" s="12" t="s">
        <v>31</v>
      </c>
      <c r="AX297" s="12" t="s">
        <v>74</v>
      </c>
      <c r="AY297" s="235" t="s">
        <v>134</v>
      </c>
    </row>
    <row r="298" s="14" customFormat="1">
      <c r="A298" s="14"/>
      <c r="B298" s="252"/>
      <c r="C298" s="253"/>
      <c r="D298" s="226" t="s">
        <v>154</v>
      </c>
      <c r="E298" s="254" t="s">
        <v>1</v>
      </c>
      <c r="F298" s="255" t="s">
        <v>755</v>
      </c>
      <c r="G298" s="253"/>
      <c r="H298" s="254" t="s">
        <v>1</v>
      </c>
      <c r="I298" s="256"/>
      <c r="J298" s="253"/>
      <c r="K298" s="253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154</v>
      </c>
      <c r="AU298" s="261" t="s">
        <v>84</v>
      </c>
      <c r="AV298" s="14" t="s">
        <v>82</v>
      </c>
      <c r="AW298" s="14" t="s">
        <v>31</v>
      </c>
      <c r="AX298" s="14" t="s">
        <v>74</v>
      </c>
      <c r="AY298" s="261" t="s">
        <v>134</v>
      </c>
    </row>
    <row r="299" s="12" customFormat="1">
      <c r="A299" s="12"/>
      <c r="B299" s="224"/>
      <c r="C299" s="225"/>
      <c r="D299" s="226" t="s">
        <v>154</v>
      </c>
      <c r="E299" s="227" t="s">
        <v>1</v>
      </c>
      <c r="F299" s="228" t="s">
        <v>756</v>
      </c>
      <c r="G299" s="225"/>
      <c r="H299" s="229">
        <v>1.9059999999999999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35" t="s">
        <v>154</v>
      </c>
      <c r="AU299" s="235" t="s">
        <v>84</v>
      </c>
      <c r="AV299" s="12" t="s">
        <v>84</v>
      </c>
      <c r="AW299" s="12" t="s">
        <v>31</v>
      </c>
      <c r="AX299" s="12" t="s">
        <v>74</v>
      </c>
      <c r="AY299" s="235" t="s">
        <v>134</v>
      </c>
    </row>
    <row r="300" s="14" customFormat="1">
      <c r="A300" s="14"/>
      <c r="B300" s="252"/>
      <c r="C300" s="253"/>
      <c r="D300" s="226" t="s">
        <v>154</v>
      </c>
      <c r="E300" s="254" t="s">
        <v>1</v>
      </c>
      <c r="F300" s="255" t="s">
        <v>757</v>
      </c>
      <c r="G300" s="253"/>
      <c r="H300" s="254" t="s">
        <v>1</v>
      </c>
      <c r="I300" s="256"/>
      <c r="J300" s="253"/>
      <c r="K300" s="253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154</v>
      </c>
      <c r="AU300" s="261" t="s">
        <v>84</v>
      </c>
      <c r="AV300" s="14" t="s">
        <v>82</v>
      </c>
      <c r="AW300" s="14" t="s">
        <v>31</v>
      </c>
      <c r="AX300" s="14" t="s">
        <v>74</v>
      </c>
      <c r="AY300" s="261" t="s">
        <v>134</v>
      </c>
    </row>
    <row r="301" s="12" customFormat="1">
      <c r="A301" s="12"/>
      <c r="B301" s="224"/>
      <c r="C301" s="225"/>
      <c r="D301" s="226" t="s">
        <v>154</v>
      </c>
      <c r="E301" s="227" t="s">
        <v>1</v>
      </c>
      <c r="F301" s="228" t="s">
        <v>758</v>
      </c>
      <c r="G301" s="225"/>
      <c r="H301" s="229">
        <v>0.36299999999999999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5" t="s">
        <v>154</v>
      </c>
      <c r="AU301" s="235" t="s">
        <v>84</v>
      </c>
      <c r="AV301" s="12" t="s">
        <v>84</v>
      </c>
      <c r="AW301" s="12" t="s">
        <v>31</v>
      </c>
      <c r="AX301" s="12" t="s">
        <v>74</v>
      </c>
      <c r="AY301" s="235" t="s">
        <v>134</v>
      </c>
    </row>
    <row r="302" s="13" customFormat="1">
      <c r="A302" s="13"/>
      <c r="B302" s="236"/>
      <c r="C302" s="237"/>
      <c r="D302" s="226" t="s">
        <v>154</v>
      </c>
      <c r="E302" s="238" t="s">
        <v>1</v>
      </c>
      <c r="F302" s="239" t="s">
        <v>156</v>
      </c>
      <c r="G302" s="237"/>
      <c r="H302" s="240">
        <v>2.6320000000000001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154</v>
      </c>
      <c r="AU302" s="246" t="s">
        <v>84</v>
      </c>
      <c r="AV302" s="13" t="s">
        <v>139</v>
      </c>
      <c r="AW302" s="13" t="s">
        <v>31</v>
      </c>
      <c r="AX302" s="13" t="s">
        <v>82</v>
      </c>
      <c r="AY302" s="246" t="s">
        <v>134</v>
      </c>
    </row>
    <row r="303" s="2" customFormat="1" ht="16.5" customHeight="1">
      <c r="A303" s="39"/>
      <c r="B303" s="40"/>
      <c r="C303" s="211" t="s">
        <v>7</v>
      </c>
      <c r="D303" s="211" t="s">
        <v>135</v>
      </c>
      <c r="E303" s="212" t="s">
        <v>759</v>
      </c>
      <c r="F303" s="213" t="s">
        <v>760</v>
      </c>
      <c r="G303" s="214" t="s">
        <v>179</v>
      </c>
      <c r="H303" s="215">
        <v>0.72799999999999998</v>
      </c>
      <c r="I303" s="216"/>
      <c r="J303" s="217">
        <f>ROUND(I303*H303,2)</f>
        <v>0</v>
      </c>
      <c r="K303" s="213" t="s">
        <v>1</v>
      </c>
      <c r="L303" s="45"/>
      <c r="M303" s="218" t="s">
        <v>1</v>
      </c>
      <c r="N303" s="219" t="s">
        <v>39</v>
      </c>
      <c r="O303" s="92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2" t="s">
        <v>139</v>
      </c>
      <c r="AT303" s="222" t="s">
        <v>135</v>
      </c>
      <c r="AU303" s="222" t="s">
        <v>84</v>
      </c>
      <c r="AY303" s="18" t="s">
        <v>134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8" t="s">
        <v>82</v>
      </c>
      <c r="BK303" s="223">
        <f>ROUND(I303*H303,2)</f>
        <v>0</v>
      </c>
      <c r="BL303" s="18" t="s">
        <v>139</v>
      </c>
      <c r="BM303" s="222" t="s">
        <v>761</v>
      </c>
    </row>
    <row r="304" s="14" customFormat="1">
      <c r="A304" s="14"/>
      <c r="B304" s="252"/>
      <c r="C304" s="253"/>
      <c r="D304" s="226" t="s">
        <v>154</v>
      </c>
      <c r="E304" s="254" t="s">
        <v>1</v>
      </c>
      <c r="F304" s="255" t="s">
        <v>762</v>
      </c>
      <c r="G304" s="253"/>
      <c r="H304" s="254" t="s">
        <v>1</v>
      </c>
      <c r="I304" s="256"/>
      <c r="J304" s="253"/>
      <c r="K304" s="253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154</v>
      </c>
      <c r="AU304" s="261" t="s">
        <v>84</v>
      </c>
      <c r="AV304" s="14" t="s">
        <v>82</v>
      </c>
      <c r="AW304" s="14" t="s">
        <v>31</v>
      </c>
      <c r="AX304" s="14" t="s">
        <v>74</v>
      </c>
      <c r="AY304" s="261" t="s">
        <v>134</v>
      </c>
    </row>
    <row r="305" s="12" customFormat="1">
      <c r="A305" s="12"/>
      <c r="B305" s="224"/>
      <c r="C305" s="225"/>
      <c r="D305" s="226" t="s">
        <v>154</v>
      </c>
      <c r="E305" s="227" t="s">
        <v>1</v>
      </c>
      <c r="F305" s="228" t="s">
        <v>763</v>
      </c>
      <c r="G305" s="225"/>
      <c r="H305" s="229">
        <v>0.074999999999999997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35" t="s">
        <v>154</v>
      </c>
      <c r="AU305" s="235" t="s">
        <v>84</v>
      </c>
      <c r="AV305" s="12" t="s">
        <v>84</v>
      </c>
      <c r="AW305" s="12" t="s">
        <v>31</v>
      </c>
      <c r="AX305" s="12" t="s">
        <v>74</v>
      </c>
      <c r="AY305" s="235" t="s">
        <v>134</v>
      </c>
    </row>
    <row r="306" s="14" customFormat="1">
      <c r="A306" s="14"/>
      <c r="B306" s="252"/>
      <c r="C306" s="253"/>
      <c r="D306" s="226" t="s">
        <v>154</v>
      </c>
      <c r="E306" s="254" t="s">
        <v>1</v>
      </c>
      <c r="F306" s="255" t="s">
        <v>764</v>
      </c>
      <c r="G306" s="253"/>
      <c r="H306" s="254" t="s">
        <v>1</v>
      </c>
      <c r="I306" s="256"/>
      <c r="J306" s="253"/>
      <c r="K306" s="253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154</v>
      </c>
      <c r="AU306" s="261" t="s">
        <v>84</v>
      </c>
      <c r="AV306" s="14" t="s">
        <v>82</v>
      </c>
      <c r="AW306" s="14" t="s">
        <v>31</v>
      </c>
      <c r="AX306" s="14" t="s">
        <v>74</v>
      </c>
      <c r="AY306" s="261" t="s">
        <v>134</v>
      </c>
    </row>
    <row r="307" s="12" customFormat="1">
      <c r="A307" s="12"/>
      <c r="B307" s="224"/>
      <c r="C307" s="225"/>
      <c r="D307" s="226" t="s">
        <v>154</v>
      </c>
      <c r="E307" s="227" t="s">
        <v>1</v>
      </c>
      <c r="F307" s="228" t="s">
        <v>765</v>
      </c>
      <c r="G307" s="225"/>
      <c r="H307" s="229">
        <v>0.025000000000000001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35" t="s">
        <v>154</v>
      </c>
      <c r="AU307" s="235" t="s">
        <v>84</v>
      </c>
      <c r="AV307" s="12" t="s">
        <v>84</v>
      </c>
      <c r="AW307" s="12" t="s">
        <v>31</v>
      </c>
      <c r="AX307" s="12" t="s">
        <v>74</v>
      </c>
      <c r="AY307" s="235" t="s">
        <v>134</v>
      </c>
    </row>
    <row r="308" s="14" customFormat="1">
      <c r="A308" s="14"/>
      <c r="B308" s="252"/>
      <c r="C308" s="253"/>
      <c r="D308" s="226" t="s">
        <v>154</v>
      </c>
      <c r="E308" s="254" t="s">
        <v>1</v>
      </c>
      <c r="F308" s="255" t="s">
        <v>766</v>
      </c>
      <c r="G308" s="253"/>
      <c r="H308" s="254" t="s">
        <v>1</v>
      </c>
      <c r="I308" s="256"/>
      <c r="J308" s="253"/>
      <c r="K308" s="253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154</v>
      </c>
      <c r="AU308" s="261" t="s">
        <v>84</v>
      </c>
      <c r="AV308" s="14" t="s">
        <v>82</v>
      </c>
      <c r="AW308" s="14" t="s">
        <v>31</v>
      </c>
      <c r="AX308" s="14" t="s">
        <v>74</v>
      </c>
      <c r="AY308" s="261" t="s">
        <v>134</v>
      </c>
    </row>
    <row r="309" s="12" customFormat="1">
      <c r="A309" s="12"/>
      <c r="B309" s="224"/>
      <c r="C309" s="225"/>
      <c r="D309" s="226" t="s">
        <v>154</v>
      </c>
      <c r="E309" s="227" t="s">
        <v>1</v>
      </c>
      <c r="F309" s="228" t="s">
        <v>767</v>
      </c>
      <c r="G309" s="225"/>
      <c r="H309" s="229">
        <v>0.52800000000000002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35" t="s">
        <v>154</v>
      </c>
      <c r="AU309" s="235" t="s">
        <v>84</v>
      </c>
      <c r="AV309" s="12" t="s">
        <v>84</v>
      </c>
      <c r="AW309" s="12" t="s">
        <v>31</v>
      </c>
      <c r="AX309" s="12" t="s">
        <v>74</v>
      </c>
      <c r="AY309" s="235" t="s">
        <v>134</v>
      </c>
    </row>
    <row r="310" s="14" customFormat="1">
      <c r="A310" s="14"/>
      <c r="B310" s="252"/>
      <c r="C310" s="253"/>
      <c r="D310" s="226" t="s">
        <v>154</v>
      </c>
      <c r="E310" s="254" t="s">
        <v>1</v>
      </c>
      <c r="F310" s="255" t="s">
        <v>768</v>
      </c>
      <c r="G310" s="253"/>
      <c r="H310" s="254" t="s">
        <v>1</v>
      </c>
      <c r="I310" s="256"/>
      <c r="J310" s="253"/>
      <c r="K310" s="253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154</v>
      </c>
      <c r="AU310" s="261" t="s">
        <v>84</v>
      </c>
      <c r="AV310" s="14" t="s">
        <v>82</v>
      </c>
      <c r="AW310" s="14" t="s">
        <v>31</v>
      </c>
      <c r="AX310" s="14" t="s">
        <v>74</v>
      </c>
      <c r="AY310" s="261" t="s">
        <v>134</v>
      </c>
    </row>
    <row r="311" s="12" customFormat="1">
      <c r="A311" s="12"/>
      <c r="B311" s="224"/>
      <c r="C311" s="225"/>
      <c r="D311" s="226" t="s">
        <v>154</v>
      </c>
      <c r="E311" s="227" t="s">
        <v>1</v>
      </c>
      <c r="F311" s="228" t="s">
        <v>769</v>
      </c>
      <c r="G311" s="225"/>
      <c r="H311" s="229">
        <v>0.10000000000000001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5" t="s">
        <v>154</v>
      </c>
      <c r="AU311" s="235" t="s">
        <v>84</v>
      </c>
      <c r="AV311" s="12" t="s">
        <v>84</v>
      </c>
      <c r="AW311" s="12" t="s">
        <v>31</v>
      </c>
      <c r="AX311" s="12" t="s">
        <v>74</v>
      </c>
      <c r="AY311" s="235" t="s">
        <v>134</v>
      </c>
    </row>
    <row r="312" s="13" customFormat="1">
      <c r="A312" s="13"/>
      <c r="B312" s="236"/>
      <c r="C312" s="237"/>
      <c r="D312" s="226" t="s">
        <v>154</v>
      </c>
      <c r="E312" s="238" t="s">
        <v>1</v>
      </c>
      <c r="F312" s="239" t="s">
        <v>156</v>
      </c>
      <c r="G312" s="237"/>
      <c r="H312" s="240">
        <v>0.72799999999999998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154</v>
      </c>
      <c r="AU312" s="246" t="s">
        <v>84</v>
      </c>
      <c r="AV312" s="13" t="s">
        <v>139</v>
      </c>
      <c r="AW312" s="13" t="s">
        <v>31</v>
      </c>
      <c r="AX312" s="13" t="s">
        <v>82</v>
      </c>
      <c r="AY312" s="246" t="s">
        <v>134</v>
      </c>
    </row>
    <row r="313" s="2" customFormat="1" ht="16.5" customHeight="1">
      <c r="A313" s="39"/>
      <c r="B313" s="40"/>
      <c r="C313" s="211" t="s">
        <v>185</v>
      </c>
      <c r="D313" s="211" t="s">
        <v>135</v>
      </c>
      <c r="E313" s="212" t="s">
        <v>770</v>
      </c>
      <c r="F313" s="213" t="s">
        <v>771</v>
      </c>
      <c r="G313" s="214" t="s">
        <v>318</v>
      </c>
      <c r="H313" s="215">
        <v>27.550000000000001</v>
      </c>
      <c r="I313" s="216"/>
      <c r="J313" s="217">
        <f>ROUND(I313*H313,2)</f>
        <v>0</v>
      </c>
      <c r="K313" s="213" t="s">
        <v>1</v>
      </c>
      <c r="L313" s="45"/>
      <c r="M313" s="218" t="s">
        <v>1</v>
      </c>
      <c r="N313" s="219" t="s">
        <v>39</v>
      </c>
      <c r="O313" s="92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2" t="s">
        <v>139</v>
      </c>
      <c r="AT313" s="222" t="s">
        <v>135</v>
      </c>
      <c r="AU313" s="222" t="s">
        <v>84</v>
      </c>
      <c r="AY313" s="18" t="s">
        <v>134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8" t="s">
        <v>82</v>
      </c>
      <c r="BK313" s="223">
        <f>ROUND(I313*H313,2)</f>
        <v>0</v>
      </c>
      <c r="BL313" s="18" t="s">
        <v>139</v>
      </c>
      <c r="BM313" s="222" t="s">
        <v>772</v>
      </c>
    </row>
    <row r="314" s="14" customFormat="1">
      <c r="A314" s="14"/>
      <c r="B314" s="252"/>
      <c r="C314" s="253"/>
      <c r="D314" s="226" t="s">
        <v>154</v>
      </c>
      <c r="E314" s="254" t="s">
        <v>1</v>
      </c>
      <c r="F314" s="255" t="s">
        <v>773</v>
      </c>
      <c r="G314" s="253"/>
      <c r="H314" s="254" t="s">
        <v>1</v>
      </c>
      <c r="I314" s="256"/>
      <c r="J314" s="253"/>
      <c r="K314" s="253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154</v>
      </c>
      <c r="AU314" s="261" t="s">
        <v>84</v>
      </c>
      <c r="AV314" s="14" t="s">
        <v>82</v>
      </c>
      <c r="AW314" s="14" t="s">
        <v>31</v>
      </c>
      <c r="AX314" s="14" t="s">
        <v>74</v>
      </c>
      <c r="AY314" s="261" t="s">
        <v>134</v>
      </c>
    </row>
    <row r="315" s="12" customFormat="1">
      <c r="A315" s="12"/>
      <c r="B315" s="224"/>
      <c r="C315" s="225"/>
      <c r="D315" s="226" t="s">
        <v>154</v>
      </c>
      <c r="E315" s="227" t="s">
        <v>1</v>
      </c>
      <c r="F315" s="228" t="s">
        <v>774</v>
      </c>
      <c r="G315" s="225"/>
      <c r="H315" s="229">
        <v>2.8500000000000001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35" t="s">
        <v>154</v>
      </c>
      <c r="AU315" s="235" t="s">
        <v>84</v>
      </c>
      <c r="AV315" s="12" t="s">
        <v>84</v>
      </c>
      <c r="AW315" s="12" t="s">
        <v>31</v>
      </c>
      <c r="AX315" s="12" t="s">
        <v>74</v>
      </c>
      <c r="AY315" s="235" t="s">
        <v>134</v>
      </c>
    </row>
    <row r="316" s="14" customFormat="1">
      <c r="A316" s="14"/>
      <c r="B316" s="252"/>
      <c r="C316" s="253"/>
      <c r="D316" s="226" t="s">
        <v>154</v>
      </c>
      <c r="E316" s="254" t="s">
        <v>1</v>
      </c>
      <c r="F316" s="255" t="s">
        <v>775</v>
      </c>
      <c r="G316" s="253"/>
      <c r="H316" s="254" t="s">
        <v>1</v>
      </c>
      <c r="I316" s="256"/>
      <c r="J316" s="253"/>
      <c r="K316" s="253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154</v>
      </c>
      <c r="AU316" s="261" t="s">
        <v>84</v>
      </c>
      <c r="AV316" s="14" t="s">
        <v>82</v>
      </c>
      <c r="AW316" s="14" t="s">
        <v>31</v>
      </c>
      <c r="AX316" s="14" t="s">
        <v>74</v>
      </c>
      <c r="AY316" s="261" t="s">
        <v>134</v>
      </c>
    </row>
    <row r="317" s="12" customFormat="1">
      <c r="A317" s="12"/>
      <c r="B317" s="224"/>
      <c r="C317" s="225"/>
      <c r="D317" s="226" t="s">
        <v>154</v>
      </c>
      <c r="E317" s="227" t="s">
        <v>1</v>
      </c>
      <c r="F317" s="228" t="s">
        <v>776</v>
      </c>
      <c r="G317" s="225"/>
      <c r="H317" s="229">
        <v>0.94999999999999996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35" t="s">
        <v>154</v>
      </c>
      <c r="AU317" s="235" t="s">
        <v>84</v>
      </c>
      <c r="AV317" s="12" t="s">
        <v>84</v>
      </c>
      <c r="AW317" s="12" t="s">
        <v>31</v>
      </c>
      <c r="AX317" s="12" t="s">
        <v>74</v>
      </c>
      <c r="AY317" s="235" t="s">
        <v>134</v>
      </c>
    </row>
    <row r="318" s="14" customFormat="1">
      <c r="A318" s="14"/>
      <c r="B318" s="252"/>
      <c r="C318" s="253"/>
      <c r="D318" s="226" t="s">
        <v>154</v>
      </c>
      <c r="E318" s="254" t="s">
        <v>1</v>
      </c>
      <c r="F318" s="255" t="s">
        <v>777</v>
      </c>
      <c r="G318" s="253"/>
      <c r="H318" s="254" t="s">
        <v>1</v>
      </c>
      <c r="I318" s="256"/>
      <c r="J318" s="253"/>
      <c r="K318" s="253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154</v>
      </c>
      <c r="AU318" s="261" t="s">
        <v>84</v>
      </c>
      <c r="AV318" s="14" t="s">
        <v>82</v>
      </c>
      <c r="AW318" s="14" t="s">
        <v>31</v>
      </c>
      <c r="AX318" s="14" t="s">
        <v>74</v>
      </c>
      <c r="AY318" s="261" t="s">
        <v>134</v>
      </c>
    </row>
    <row r="319" s="12" customFormat="1">
      <c r="A319" s="12"/>
      <c r="B319" s="224"/>
      <c r="C319" s="225"/>
      <c r="D319" s="226" t="s">
        <v>154</v>
      </c>
      <c r="E319" s="227" t="s">
        <v>1</v>
      </c>
      <c r="F319" s="228" t="s">
        <v>778</v>
      </c>
      <c r="G319" s="225"/>
      <c r="H319" s="229">
        <v>19.949999999999999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35" t="s">
        <v>154</v>
      </c>
      <c r="AU319" s="235" t="s">
        <v>84</v>
      </c>
      <c r="AV319" s="12" t="s">
        <v>84</v>
      </c>
      <c r="AW319" s="12" t="s">
        <v>31</v>
      </c>
      <c r="AX319" s="12" t="s">
        <v>74</v>
      </c>
      <c r="AY319" s="235" t="s">
        <v>134</v>
      </c>
    </row>
    <row r="320" s="14" customFormat="1">
      <c r="A320" s="14"/>
      <c r="B320" s="252"/>
      <c r="C320" s="253"/>
      <c r="D320" s="226" t="s">
        <v>154</v>
      </c>
      <c r="E320" s="254" t="s">
        <v>1</v>
      </c>
      <c r="F320" s="255" t="s">
        <v>779</v>
      </c>
      <c r="G320" s="253"/>
      <c r="H320" s="254" t="s">
        <v>1</v>
      </c>
      <c r="I320" s="256"/>
      <c r="J320" s="253"/>
      <c r="K320" s="253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154</v>
      </c>
      <c r="AU320" s="261" t="s">
        <v>84</v>
      </c>
      <c r="AV320" s="14" t="s">
        <v>82</v>
      </c>
      <c r="AW320" s="14" t="s">
        <v>31</v>
      </c>
      <c r="AX320" s="14" t="s">
        <v>74</v>
      </c>
      <c r="AY320" s="261" t="s">
        <v>134</v>
      </c>
    </row>
    <row r="321" s="12" customFormat="1">
      <c r="A321" s="12"/>
      <c r="B321" s="224"/>
      <c r="C321" s="225"/>
      <c r="D321" s="226" t="s">
        <v>154</v>
      </c>
      <c r="E321" s="227" t="s">
        <v>1</v>
      </c>
      <c r="F321" s="228" t="s">
        <v>780</v>
      </c>
      <c r="G321" s="225"/>
      <c r="H321" s="229">
        <v>3.7999999999999998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35" t="s">
        <v>154</v>
      </c>
      <c r="AU321" s="235" t="s">
        <v>84</v>
      </c>
      <c r="AV321" s="12" t="s">
        <v>84</v>
      </c>
      <c r="AW321" s="12" t="s">
        <v>31</v>
      </c>
      <c r="AX321" s="12" t="s">
        <v>74</v>
      </c>
      <c r="AY321" s="235" t="s">
        <v>134</v>
      </c>
    </row>
    <row r="322" s="13" customFormat="1">
      <c r="A322" s="13"/>
      <c r="B322" s="236"/>
      <c r="C322" s="237"/>
      <c r="D322" s="226" t="s">
        <v>154</v>
      </c>
      <c r="E322" s="238" t="s">
        <v>1</v>
      </c>
      <c r="F322" s="239" t="s">
        <v>156</v>
      </c>
      <c r="G322" s="237"/>
      <c r="H322" s="240">
        <v>27.550000000000001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154</v>
      </c>
      <c r="AU322" s="246" t="s">
        <v>84</v>
      </c>
      <c r="AV322" s="13" t="s">
        <v>139</v>
      </c>
      <c r="AW322" s="13" t="s">
        <v>31</v>
      </c>
      <c r="AX322" s="13" t="s">
        <v>82</v>
      </c>
      <c r="AY322" s="246" t="s">
        <v>134</v>
      </c>
    </row>
    <row r="323" s="11" customFormat="1" ht="22.8" customHeight="1">
      <c r="A323" s="11"/>
      <c r="B323" s="197"/>
      <c r="C323" s="198"/>
      <c r="D323" s="199" t="s">
        <v>73</v>
      </c>
      <c r="E323" s="279" t="s">
        <v>139</v>
      </c>
      <c r="F323" s="279" t="s">
        <v>222</v>
      </c>
      <c r="G323" s="198"/>
      <c r="H323" s="198"/>
      <c r="I323" s="201"/>
      <c r="J323" s="280">
        <f>BK323</f>
        <v>0</v>
      </c>
      <c r="K323" s="198"/>
      <c r="L323" s="203"/>
      <c r="M323" s="204"/>
      <c r="N323" s="205"/>
      <c r="O323" s="205"/>
      <c r="P323" s="206">
        <f>SUM(P324:P328)</f>
        <v>0</v>
      </c>
      <c r="Q323" s="205"/>
      <c r="R323" s="206">
        <f>SUM(R324:R328)</f>
        <v>36.10047161</v>
      </c>
      <c r="S323" s="205"/>
      <c r="T323" s="207">
        <f>SUM(T324:T328)</f>
        <v>0</v>
      </c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R323" s="208" t="s">
        <v>82</v>
      </c>
      <c r="AT323" s="209" t="s">
        <v>73</v>
      </c>
      <c r="AU323" s="209" t="s">
        <v>82</v>
      </c>
      <c r="AY323" s="208" t="s">
        <v>134</v>
      </c>
      <c r="BK323" s="210">
        <f>SUM(BK324:BK328)</f>
        <v>0</v>
      </c>
    </row>
    <row r="324" s="2" customFormat="1" ht="16.5" customHeight="1">
      <c r="A324" s="39"/>
      <c r="B324" s="40"/>
      <c r="C324" s="211" t="s">
        <v>315</v>
      </c>
      <c r="D324" s="211" t="s">
        <v>135</v>
      </c>
      <c r="E324" s="212" t="s">
        <v>781</v>
      </c>
      <c r="F324" s="213" t="s">
        <v>782</v>
      </c>
      <c r="G324" s="214" t="s">
        <v>179</v>
      </c>
      <c r="H324" s="215">
        <v>19.093</v>
      </c>
      <c r="I324" s="216"/>
      <c r="J324" s="217">
        <f>ROUND(I324*H324,2)</f>
        <v>0</v>
      </c>
      <c r="K324" s="213" t="s">
        <v>614</v>
      </c>
      <c r="L324" s="45"/>
      <c r="M324" s="218" t="s">
        <v>1</v>
      </c>
      <c r="N324" s="219" t="s">
        <v>39</v>
      </c>
      <c r="O324" s="92"/>
      <c r="P324" s="220">
        <f>O324*H324</f>
        <v>0</v>
      </c>
      <c r="Q324" s="220">
        <v>1.8907700000000001</v>
      </c>
      <c r="R324" s="220">
        <f>Q324*H324</f>
        <v>36.10047161</v>
      </c>
      <c r="S324" s="220">
        <v>0</v>
      </c>
      <c r="T324" s="22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2" t="s">
        <v>139</v>
      </c>
      <c r="AT324" s="222" t="s">
        <v>135</v>
      </c>
      <c r="AU324" s="222" t="s">
        <v>84</v>
      </c>
      <c r="AY324" s="18" t="s">
        <v>134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8" t="s">
        <v>82</v>
      </c>
      <c r="BK324" s="223">
        <f>ROUND(I324*H324,2)</f>
        <v>0</v>
      </c>
      <c r="BL324" s="18" t="s">
        <v>139</v>
      </c>
      <c r="BM324" s="222" t="s">
        <v>783</v>
      </c>
    </row>
    <row r="325" s="2" customFormat="1">
      <c r="A325" s="39"/>
      <c r="B325" s="40"/>
      <c r="C325" s="41"/>
      <c r="D325" s="281" t="s">
        <v>616</v>
      </c>
      <c r="E325" s="41"/>
      <c r="F325" s="282" t="s">
        <v>784</v>
      </c>
      <c r="G325" s="41"/>
      <c r="H325" s="41"/>
      <c r="I325" s="283"/>
      <c r="J325" s="41"/>
      <c r="K325" s="41"/>
      <c r="L325" s="45"/>
      <c r="M325" s="284"/>
      <c r="N325" s="285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616</v>
      </c>
      <c r="AU325" s="18" t="s">
        <v>84</v>
      </c>
    </row>
    <row r="326" s="14" customFormat="1">
      <c r="A326" s="14"/>
      <c r="B326" s="252"/>
      <c r="C326" s="253"/>
      <c r="D326" s="226" t="s">
        <v>154</v>
      </c>
      <c r="E326" s="254" t="s">
        <v>1</v>
      </c>
      <c r="F326" s="255" t="s">
        <v>785</v>
      </c>
      <c r="G326" s="253"/>
      <c r="H326" s="254" t="s">
        <v>1</v>
      </c>
      <c r="I326" s="256"/>
      <c r="J326" s="253"/>
      <c r="K326" s="253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154</v>
      </c>
      <c r="AU326" s="261" t="s">
        <v>84</v>
      </c>
      <c r="AV326" s="14" t="s">
        <v>82</v>
      </c>
      <c r="AW326" s="14" t="s">
        <v>31</v>
      </c>
      <c r="AX326" s="14" t="s">
        <v>74</v>
      </c>
      <c r="AY326" s="261" t="s">
        <v>134</v>
      </c>
    </row>
    <row r="327" s="12" customFormat="1">
      <c r="A327" s="12"/>
      <c r="B327" s="224"/>
      <c r="C327" s="225"/>
      <c r="D327" s="226" t="s">
        <v>154</v>
      </c>
      <c r="E327" s="227" t="s">
        <v>1</v>
      </c>
      <c r="F327" s="228" t="s">
        <v>669</v>
      </c>
      <c r="G327" s="225"/>
      <c r="H327" s="229">
        <v>19.093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5" t="s">
        <v>154</v>
      </c>
      <c r="AU327" s="235" t="s">
        <v>84</v>
      </c>
      <c r="AV327" s="12" t="s">
        <v>84</v>
      </c>
      <c r="AW327" s="12" t="s">
        <v>31</v>
      </c>
      <c r="AX327" s="12" t="s">
        <v>74</v>
      </c>
      <c r="AY327" s="235" t="s">
        <v>134</v>
      </c>
    </row>
    <row r="328" s="13" customFormat="1">
      <c r="A328" s="13"/>
      <c r="B328" s="236"/>
      <c r="C328" s="237"/>
      <c r="D328" s="226" t="s">
        <v>154</v>
      </c>
      <c r="E328" s="238" t="s">
        <v>1</v>
      </c>
      <c r="F328" s="239" t="s">
        <v>156</v>
      </c>
      <c r="G328" s="237"/>
      <c r="H328" s="240">
        <v>19.093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154</v>
      </c>
      <c r="AU328" s="246" t="s">
        <v>84</v>
      </c>
      <c r="AV328" s="13" t="s">
        <v>139</v>
      </c>
      <c r="AW328" s="13" t="s">
        <v>31</v>
      </c>
      <c r="AX328" s="13" t="s">
        <v>82</v>
      </c>
      <c r="AY328" s="246" t="s">
        <v>134</v>
      </c>
    </row>
    <row r="329" s="11" customFormat="1" ht="25.92" customHeight="1">
      <c r="A329" s="11"/>
      <c r="B329" s="197"/>
      <c r="C329" s="198"/>
      <c r="D329" s="199" t="s">
        <v>73</v>
      </c>
      <c r="E329" s="200" t="s">
        <v>786</v>
      </c>
      <c r="F329" s="200" t="s">
        <v>787</v>
      </c>
      <c r="G329" s="198"/>
      <c r="H329" s="198"/>
      <c r="I329" s="201"/>
      <c r="J329" s="202">
        <f>BK329</f>
        <v>0</v>
      </c>
      <c r="K329" s="198"/>
      <c r="L329" s="203"/>
      <c r="M329" s="204"/>
      <c r="N329" s="205"/>
      <c r="O329" s="205"/>
      <c r="P329" s="206">
        <f>P330+P358</f>
        <v>0</v>
      </c>
      <c r="Q329" s="205"/>
      <c r="R329" s="206">
        <f>R330+R358</f>
        <v>5.1011521000000002</v>
      </c>
      <c r="S329" s="205"/>
      <c r="T329" s="207">
        <f>T330+T358</f>
        <v>0.015600000000000001</v>
      </c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R329" s="208" t="s">
        <v>84</v>
      </c>
      <c r="AT329" s="209" t="s">
        <v>73</v>
      </c>
      <c r="AU329" s="209" t="s">
        <v>74</v>
      </c>
      <c r="AY329" s="208" t="s">
        <v>134</v>
      </c>
      <c r="BK329" s="210">
        <f>BK330+BK358</f>
        <v>0</v>
      </c>
    </row>
    <row r="330" s="11" customFormat="1" ht="22.8" customHeight="1">
      <c r="A330" s="11"/>
      <c r="B330" s="197"/>
      <c r="C330" s="198"/>
      <c r="D330" s="199" t="s">
        <v>73</v>
      </c>
      <c r="E330" s="279" t="s">
        <v>697</v>
      </c>
      <c r="F330" s="279" t="s">
        <v>788</v>
      </c>
      <c r="G330" s="198"/>
      <c r="H330" s="198"/>
      <c r="I330" s="201"/>
      <c r="J330" s="280">
        <f>BK330</f>
        <v>0</v>
      </c>
      <c r="K330" s="198"/>
      <c r="L330" s="203"/>
      <c r="M330" s="204"/>
      <c r="N330" s="205"/>
      <c r="O330" s="205"/>
      <c r="P330" s="206">
        <f>SUM(P331:P357)</f>
        <v>0</v>
      </c>
      <c r="Q330" s="205"/>
      <c r="R330" s="206">
        <f>SUM(R331:R357)</f>
        <v>0</v>
      </c>
      <c r="S330" s="205"/>
      <c r="T330" s="207">
        <f>SUM(T331:T357)</f>
        <v>0.015600000000000001</v>
      </c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R330" s="208" t="s">
        <v>82</v>
      </c>
      <c r="AT330" s="209" t="s">
        <v>73</v>
      </c>
      <c r="AU330" s="209" t="s">
        <v>82</v>
      </c>
      <c r="AY330" s="208" t="s">
        <v>134</v>
      </c>
      <c r="BK330" s="210">
        <f>SUM(BK331:BK357)</f>
        <v>0</v>
      </c>
    </row>
    <row r="331" s="2" customFormat="1" ht="16.5" customHeight="1">
      <c r="A331" s="39"/>
      <c r="B331" s="40"/>
      <c r="C331" s="211" t="s">
        <v>190</v>
      </c>
      <c r="D331" s="211" t="s">
        <v>135</v>
      </c>
      <c r="E331" s="212" t="s">
        <v>789</v>
      </c>
      <c r="F331" s="213" t="s">
        <v>790</v>
      </c>
      <c r="G331" s="214" t="s">
        <v>145</v>
      </c>
      <c r="H331" s="215">
        <v>75</v>
      </c>
      <c r="I331" s="216"/>
      <c r="J331" s="217">
        <f>ROUND(I331*H331,2)</f>
        <v>0</v>
      </c>
      <c r="K331" s="213" t="s">
        <v>614</v>
      </c>
      <c r="L331" s="45"/>
      <c r="M331" s="218" t="s">
        <v>1</v>
      </c>
      <c r="N331" s="219" t="s">
        <v>39</v>
      </c>
      <c r="O331" s="92"/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2" t="s">
        <v>370</v>
      </c>
      <c r="AT331" s="222" t="s">
        <v>135</v>
      </c>
      <c r="AU331" s="222" t="s">
        <v>84</v>
      </c>
      <c r="AY331" s="18" t="s">
        <v>134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8" t="s">
        <v>82</v>
      </c>
      <c r="BK331" s="223">
        <f>ROUND(I331*H331,2)</f>
        <v>0</v>
      </c>
      <c r="BL331" s="18" t="s">
        <v>370</v>
      </c>
      <c r="BM331" s="222" t="s">
        <v>791</v>
      </c>
    </row>
    <row r="332" s="2" customFormat="1">
      <c r="A332" s="39"/>
      <c r="B332" s="40"/>
      <c r="C332" s="41"/>
      <c r="D332" s="281" t="s">
        <v>616</v>
      </c>
      <c r="E332" s="41"/>
      <c r="F332" s="282" t="s">
        <v>792</v>
      </c>
      <c r="G332" s="41"/>
      <c r="H332" s="41"/>
      <c r="I332" s="283"/>
      <c r="J332" s="41"/>
      <c r="K332" s="41"/>
      <c r="L332" s="45"/>
      <c r="M332" s="284"/>
      <c r="N332" s="285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616</v>
      </c>
      <c r="AU332" s="18" t="s">
        <v>84</v>
      </c>
    </row>
    <row r="333" s="14" customFormat="1">
      <c r="A333" s="14"/>
      <c r="B333" s="252"/>
      <c r="C333" s="253"/>
      <c r="D333" s="226" t="s">
        <v>154</v>
      </c>
      <c r="E333" s="254" t="s">
        <v>1</v>
      </c>
      <c r="F333" s="255" t="s">
        <v>793</v>
      </c>
      <c r="G333" s="253"/>
      <c r="H333" s="254" t="s">
        <v>1</v>
      </c>
      <c r="I333" s="256"/>
      <c r="J333" s="253"/>
      <c r="K333" s="253"/>
      <c r="L333" s="257"/>
      <c r="M333" s="258"/>
      <c r="N333" s="259"/>
      <c r="O333" s="259"/>
      <c r="P333" s="259"/>
      <c r="Q333" s="259"/>
      <c r="R333" s="259"/>
      <c r="S333" s="259"/>
      <c r="T333" s="26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1" t="s">
        <v>154</v>
      </c>
      <c r="AU333" s="261" t="s">
        <v>84</v>
      </c>
      <c r="AV333" s="14" t="s">
        <v>82</v>
      </c>
      <c r="AW333" s="14" t="s">
        <v>31</v>
      </c>
      <c r="AX333" s="14" t="s">
        <v>74</v>
      </c>
      <c r="AY333" s="261" t="s">
        <v>134</v>
      </c>
    </row>
    <row r="334" s="12" customFormat="1">
      <c r="A334" s="12"/>
      <c r="B334" s="224"/>
      <c r="C334" s="225"/>
      <c r="D334" s="226" t="s">
        <v>154</v>
      </c>
      <c r="E334" s="227" t="s">
        <v>1</v>
      </c>
      <c r="F334" s="228" t="s">
        <v>794</v>
      </c>
      <c r="G334" s="225"/>
      <c r="H334" s="229">
        <v>75</v>
      </c>
      <c r="I334" s="230"/>
      <c r="J334" s="225"/>
      <c r="K334" s="225"/>
      <c r="L334" s="231"/>
      <c r="M334" s="232"/>
      <c r="N334" s="233"/>
      <c r="O334" s="233"/>
      <c r="P334" s="233"/>
      <c r="Q334" s="233"/>
      <c r="R334" s="233"/>
      <c r="S334" s="233"/>
      <c r="T334" s="234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35" t="s">
        <v>154</v>
      </c>
      <c r="AU334" s="235" t="s">
        <v>84</v>
      </c>
      <c r="AV334" s="12" t="s">
        <v>84</v>
      </c>
      <c r="AW334" s="12" t="s">
        <v>31</v>
      </c>
      <c r="AX334" s="12" t="s">
        <v>82</v>
      </c>
      <c r="AY334" s="235" t="s">
        <v>134</v>
      </c>
    </row>
    <row r="335" s="2" customFormat="1" ht="16.5" customHeight="1">
      <c r="A335" s="39"/>
      <c r="B335" s="40"/>
      <c r="C335" s="211" t="s">
        <v>324</v>
      </c>
      <c r="D335" s="211" t="s">
        <v>135</v>
      </c>
      <c r="E335" s="212" t="s">
        <v>795</v>
      </c>
      <c r="F335" s="213" t="s">
        <v>796</v>
      </c>
      <c r="G335" s="214" t="s">
        <v>145</v>
      </c>
      <c r="H335" s="215">
        <v>75</v>
      </c>
      <c r="I335" s="216"/>
      <c r="J335" s="217">
        <f>ROUND(I335*H335,2)</f>
        <v>0</v>
      </c>
      <c r="K335" s="213" t="s">
        <v>614</v>
      </c>
      <c r="L335" s="45"/>
      <c r="M335" s="218" t="s">
        <v>1</v>
      </c>
      <c r="N335" s="219" t="s">
        <v>39</v>
      </c>
      <c r="O335" s="92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2" t="s">
        <v>370</v>
      </c>
      <c r="AT335" s="222" t="s">
        <v>135</v>
      </c>
      <c r="AU335" s="222" t="s">
        <v>84</v>
      </c>
      <c r="AY335" s="18" t="s">
        <v>134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8" t="s">
        <v>82</v>
      </c>
      <c r="BK335" s="223">
        <f>ROUND(I335*H335,2)</f>
        <v>0</v>
      </c>
      <c r="BL335" s="18" t="s">
        <v>370</v>
      </c>
      <c r="BM335" s="222" t="s">
        <v>797</v>
      </c>
    </row>
    <row r="336" s="2" customFormat="1">
      <c r="A336" s="39"/>
      <c r="B336" s="40"/>
      <c r="C336" s="41"/>
      <c r="D336" s="281" t="s">
        <v>616</v>
      </c>
      <c r="E336" s="41"/>
      <c r="F336" s="282" t="s">
        <v>798</v>
      </c>
      <c r="G336" s="41"/>
      <c r="H336" s="41"/>
      <c r="I336" s="283"/>
      <c r="J336" s="41"/>
      <c r="K336" s="41"/>
      <c r="L336" s="45"/>
      <c r="M336" s="284"/>
      <c r="N336" s="285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616</v>
      </c>
      <c r="AU336" s="18" t="s">
        <v>84</v>
      </c>
    </row>
    <row r="337" s="14" customFormat="1">
      <c r="A337" s="14"/>
      <c r="B337" s="252"/>
      <c r="C337" s="253"/>
      <c r="D337" s="226" t="s">
        <v>154</v>
      </c>
      <c r="E337" s="254" t="s">
        <v>1</v>
      </c>
      <c r="F337" s="255" t="s">
        <v>799</v>
      </c>
      <c r="G337" s="253"/>
      <c r="H337" s="254" t="s">
        <v>1</v>
      </c>
      <c r="I337" s="256"/>
      <c r="J337" s="253"/>
      <c r="K337" s="253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154</v>
      </c>
      <c r="AU337" s="261" t="s">
        <v>84</v>
      </c>
      <c r="AV337" s="14" t="s">
        <v>82</v>
      </c>
      <c r="AW337" s="14" t="s">
        <v>31</v>
      </c>
      <c r="AX337" s="14" t="s">
        <v>74</v>
      </c>
      <c r="AY337" s="261" t="s">
        <v>134</v>
      </c>
    </row>
    <row r="338" s="12" customFormat="1">
      <c r="A338" s="12"/>
      <c r="B338" s="224"/>
      <c r="C338" s="225"/>
      <c r="D338" s="226" t="s">
        <v>154</v>
      </c>
      <c r="E338" s="227" t="s">
        <v>1</v>
      </c>
      <c r="F338" s="228" t="s">
        <v>794</v>
      </c>
      <c r="G338" s="225"/>
      <c r="H338" s="229">
        <v>75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35" t="s">
        <v>154</v>
      </c>
      <c r="AU338" s="235" t="s">
        <v>84</v>
      </c>
      <c r="AV338" s="12" t="s">
        <v>84</v>
      </c>
      <c r="AW338" s="12" t="s">
        <v>31</v>
      </c>
      <c r="AX338" s="12" t="s">
        <v>82</v>
      </c>
      <c r="AY338" s="235" t="s">
        <v>134</v>
      </c>
    </row>
    <row r="339" s="2" customFormat="1" ht="16.5" customHeight="1">
      <c r="A339" s="39"/>
      <c r="B339" s="40"/>
      <c r="C339" s="211" t="s">
        <v>197</v>
      </c>
      <c r="D339" s="211" t="s">
        <v>135</v>
      </c>
      <c r="E339" s="212" t="s">
        <v>800</v>
      </c>
      <c r="F339" s="213" t="s">
        <v>801</v>
      </c>
      <c r="G339" s="214" t="s">
        <v>145</v>
      </c>
      <c r="H339" s="215">
        <v>25</v>
      </c>
      <c r="I339" s="216"/>
      <c r="J339" s="217">
        <f>ROUND(I339*H339,2)</f>
        <v>0</v>
      </c>
      <c r="K339" s="213" t="s">
        <v>614</v>
      </c>
      <c r="L339" s="45"/>
      <c r="M339" s="218" t="s">
        <v>1</v>
      </c>
      <c r="N339" s="219" t="s">
        <v>39</v>
      </c>
      <c r="O339" s="92"/>
      <c r="P339" s="220">
        <f>O339*H339</f>
        <v>0</v>
      </c>
      <c r="Q339" s="220">
        <v>0</v>
      </c>
      <c r="R339" s="220">
        <f>Q339*H339</f>
        <v>0</v>
      </c>
      <c r="S339" s="220">
        <v>0</v>
      </c>
      <c r="T339" s="22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2" t="s">
        <v>370</v>
      </c>
      <c r="AT339" s="222" t="s">
        <v>135</v>
      </c>
      <c r="AU339" s="222" t="s">
        <v>84</v>
      </c>
      <c r="AY339" s="18" t="s">
        <v>134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8" t="s">
        <v>82</v>
      </c>
      <c r="BK339" s="223">
        <f>ROUND(I339*H339,2)</f>
        <v>0</v>
      </c>
      <c r="BL339" s="18" t="s">
        <v>370</v>
      </c>
      <c r="BM339" s="222" t="s">
        <v>802</v>
      </c>
    </row>
    <row r="340" s="2" customFormat="1">
      <c r="A340" s="39"/>
      <c r="B340" s="40"/>
      <c r="C340" s="41"/>
      <c r="D340" s="281" t="s">
        <v>616</v>
      </c>
      <c r="E340" s="41"/>
      <c r="F340" s="282" t="s">
        <v>803</v>
      </c>
      <c r="G340" s="41"/>
      <c r="H340" s="41"/>
      <c r="I340" s="283"/>
      <c r="J340" s="41"/>
      <c r="K340" s="41"/>
      <c r="L340" s="45"/>
      <c r="M340" s="284"/>
      <c r="N340" s="285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616</v>
      </c>
      <c r="AU340" s="18" t="s">
        <v>84</v>
      </c>
    </row>
    <row r="341" s="14" customFormat="1">
      <c r="A341" s="14"/>
      <c r="B341" s="252"/>
      <c r="C341" s="253"/>
      <c r="D341" s="226" t="s">
        <v>154</v>
      </c>
      <c r="E341" s="254" t="s">
        <v>1</v>
      </c>
      <c r="F341" s="255" t="s">
        <v>804</v>
      </c>
      <c r="G341" s="253"/>
      <c r="H341" s="254" t="s">
        <v>1</v>
      </c>
      <c r="I341" s="256"/>
      <c r="J341" s="253"/>
      <c r="K341" s="253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154</v>
      </c>
      <c r="AU341" s="261" t="s">
        <v>84</v>
      </c>
      <c r="AV341" s="14" t="s">
        <v>82</v>
      </c>
      <c r="AW341" s="14" t="s">
        <v>31</v>
      </c>
      <c r="AX341" s="14" t="s">
        <v>74</v>
      </c>
      <c r="AY341" s="261" t="s">
        <v>134</v>
      </c>
    </row>
    <row r="342" s="12" customFormat="1">
      <c r="A342" s="12"/>
      <c r="B342" s="224"/>
      <c r="C342" s="225"/>
      <c r="D342" s="226" t="s">
        <v>154</v>
      </c>
      <c r="E342" s="227" t="s">
        <v>1</v>
      </c>
      <c r="F342" s="228" t="s">
        <v>805</v>
      </c>
      <c r="G342" s="225"/>
      <c r="H342" s="229">
        <v>25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35" t="s">
        <v>154</v>
      </c>
      <c r="AU342" s="235" t="s">
        <v>84</v>
      </c>
      <c r="AV342" s="12" t="s">
        <v>84</v>
      </c>
      <c r="AW342" s="12" t="s">
        <v>31</v>
      </c>
      <c r="AX342" s="12" t="s">
        <v>82</v>
      </c>
      <c r="AY342" s="235" t="s">
        <v>134</v>
      </c>
    </row>
    <row r="343" s="2" customFormat="1" ht="16.5" customHeight="1">
      <c r="A343" s="39"/>
      <c r="B343" s="40"/>
      <c r="C343" s="211" t="s">
        <v>332</v>
      </c>
      <c r="D343" s="211" t="s">
        <v>135</v>
      </c>
      <c r="E343" s="212" t="s">
        <v>806</v>
      </c>
      <c r="F343" s="213" t="s">
        <v>807</v>
      </c>
      <c r="G343" s="214" t="s">
        <v>145</v>
      </c>
      <c r="H343" s="215">
        <v>25</v>
      </c>
      <c r="I343" s="216"/>
      <c r="J343" s="217">
        <f>ROUND(I343*H343,2)</f>
        <v>0</v>
      </c>
      <c r="K343" s="213" t="s">
        <v>614</v>
      </c>
      <c r="L343" s="45"/>
      <c r="M343" s="218" t="s">
        <v>1</v>
      </c>
      <c r="N343" s="219" t="s">
        <v>39</v>
      </c>
      <c r="O343" s="92"/>
      <c r="P343" s="220">
        <f>O343*H343</f>
        <v>0</v>
      </c>
      <c r="Q343" s="220">
        <v>0</v>
      </c>
      <c r="R343" s="220">
        <f>Q343*H343</f>
        <v>0</v>
      </c>
      <c r="S343" s="220">
        <v>0</v>
      </c>
      <c r="T343" s="22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2" t="s">
        <v>370</v>
      </c>
      <c r="AT343" s="222" t="s">
        <v>135</v>
      </c>
      <c r="AU343" s="222" t="s">
        <v>84</v>
      </c>
      <c r="AY343" s="18" t="s">
        <v>134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8" t="s">
        <v>82</v>
      </c>
      <c r="BK343" s="223">
        <f>ROUND(I343*H343,2)</f>
        <v>0</v>
      </c>
      <c r="BL343" s="18" t="s">
        <v>370</v>
      </c>
      <c r="BM343" s="222" t="s">
        <v>808</v>
      </c>
    </row>
    <row r="344" s="2" customFormat="1">
      <c r="A344" s="39"/>
      <c r="B344" s="40"/>
      <c r="C344" s="41"/>
      <c r="D344" s="281" t="s">
        <v>616</v>
      </c>
      <c r="E344" s="41"/>
      <c r="F344" s="282" t="s">
        <v>809</v>
      </c>
      <c r="G344" s="41"/>
      <c r="H344" s="41"/>
      <c r="I344" s="283"/>
      <c r="J344" s="41"/>
      <c r="K344" s="41"/>
      <c r="L344" s="45"/>
      <c r="M344" s="284"/>
      <c r="N344" s="285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616</v>
      </c>
      <c r="AU344" s="18" t="s">
        <v>84</v>
      </c>
    </row>
    <row r="345" s="14" customFormat="1">
      <c r="A345" s="14"/>
      <c r="B345" s="252"/>
      <c r="C345" s="253"/>
      <c r="D345" s="226" t="s">
        <v>154</v>
      </c>
      <c r="E345" s="254" t="s">
        <v>1</v>
      </c>
      <c r="F345" s="255" t="s">
        <v>810</v>
      </c>
      <c r="G345" s="253"/>
      <c r="H345" s="254" t="s">
        <v>1</v>
      </c>
      <c r="I345" s="256"/>
      <c r="J345" s="253"/>
      <c r="K345" s="253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154</v>
      </c>
      <c r="AU345" s="261" t="s">
        <v>84</v>
      </c>
      <c r="AV345" s="14" t="s">
        <v>82</v>
      </c>
      <c r="AW345" s="14" t="s">
        <v>31</v>
      </c>
      <c r="AX345" s="14" t="s">
        <v>74</v>
      </c>
      <c r="AY345" s="261" t="s">
        <v>134</v>
      </c>
    </row>
    <row r="346" s="12" customFormat="1">
      <c r="A346" s="12"/>
      <c r="B346" s="224"/>
      <c r="C346" s="225"/>
      <c r="D346" s="226" t="s">
        <v>154</v>
      </c>
      <c r="E346" s="227" t="s">
        <v>1</v>
      </c>
      <c r="F346" s="228" t="s">
        <v>811</v>
      </c>
      <c r="G346" s="225"/>
      <c r="H346" s="229">
        <v>25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35" t="s">
        <v>154</v>
      </c>
      <c r="AU346" s="235" t="s">
        <v>84</v>
      </c>
      <c r="AV346" s="12" t="s">
        <v>84</v>
      </c>
      <c r="AW346" s="12" t="s">
        <v>31</v>
      </c>
      <c r="AX346" s="12" t="s">
        <v>74</v>
      </c>
      <c r="AY346" s="235" t="s">
        <v>134</v>
      </c>
    </row>
    <row r="347" s="13" customFormat="1">
      <c r="A347" s="13"/>
      <c r="B347" s="236"/>
      <c r="C347" s="237"/>
      <c r="D347" s="226" t="s">
        <v>154</v>
      </c>
      <c r="E347" s="238" t="s">
        <v>1</v>
      </c>
      <c r="F347" s="239" t="s">
        <v>156</v>
      </c>
      <c r="G347" s="237"/>
      <c r="H347" s="240">
        <v>25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154</v>
      </c>
      <c r="AU347" s="246" t="s">
        <v>84</v>
      </c>
      <c r="AV347" s="13" t="s">
        <v>139</v>
      </c>
      <c r="AW347" s="13" t="s">
        <v>31</v>
      </c>
      <c r="AX347" s="13" t="s">
        <v>82</v>
      </c>
      <c r="AY347" s="246" t="s">
        <v>134</v>
      </c>
    </row>
    <row r="348" s="2" customFormat="1" ht="16.5" customHeight="1">
      <c r="A348" s="39"/>
      <c r="B348" s="40"/>
      <c r="C348" s="211" t="s">
        <v>201</v>
      </c>
      <c r="D348" s="211" t="s">
        <v>135</v>
      </c>
      <c r="E348" s="212" t="s">
        <v>812</v>
      </c>
      <c r="F348" s="213" t="s">
        <v>813</v>
      </c>
      <c r="G348" s="214" t="s">
        <v>145</v>
      </c>
      <c r="H348" s="215">
        <v>25</v>
      </c>
      <c r="I348" s="216"/>
      <c r="J348" s="217">
        <f>ROUND(I348*H348,2)</f>
        <v>0</v>
      </c>
      <c r="K348" s="213" t="s">
        <v>614</v>
      </c>
      <c r="L348" s="45"/>
      <c r="M348" s="218" t="s">
        <v>1</v>
      </c>
      <c r="N348" s="219" t="s">
        <v>39</v>
      </c>
      <c r="O348" s="92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2" t="s">
        <v>370</v>
      </c>
      <c r="AT348" s="222" t="s">
        <v>135</v>
      </c>
      <c r="AU348" s="222" t="s">
        <v>84</v>
      </c>
      <c r="AY348" s="18" t="s">
        <v>134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8" t="s">
        <v>82</v>
      </c>
      <c r="BK348" s="223">
        <f>ROUND(I348*H348,2)</f>
        <v>0</v>
      </c>
      <c r="BL348" s="18" t="s">
        <v>370</v>
      </c>
      <c r="BM348" s="222" t="s">
        <v>814</v>
      </c>
    </row>
    <row r="349" s="2" customFormat="1">
      <c r="A349" s="39"/>
      <c r="B349" s="40"/>
      <c r="C349" s="41"/>
      <c r="D349" s="281" t="s">
        <v>616</v>
      </c>
      <c r="E349" s="41"/>
      <c r="F349" s="282" t="s">
        <v>815</v>
      </c>
      <c r="G349" s="41"/>
      <c r="H349" s="41"/>
      <c r="I349" s="283"/>
      <c r="J349" s="41"/>
      <c r="K349" s="41"/>
      <c r="L349" s="45"/>
      <c r="M349" s="284"/>
      <c r="N349" s="285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616</v>
      </c>
      <c r="AU349" s="18" t="s">
        <v>84</v>
      </c>
    </row>
    <row r="350" s="14" customFormat="1">
      <c r="A350" s="14"/>
      <c r="B350" s="252"/>
      <c r="C350" s="253"/>
      <c r="D350" s="226" t="s">
        <v>154</v>
      </c>
      <c r="E350" s="254" t="s">
        <v>1</v>
      </c>
      <c r="F350" s="255" t="s">
        <v>816</v>
      </c>
      <c r="G350" s="253"/>
      <c r="H350" s="254" t="s">
        <v>1</v>
      </c>
      <c r="I350" s="256"/>
      <c r="J350" s="253"/>
      <c r="K350" s="253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154</v>
      </c>
      <c r="AU350" s="261" t="s">
        <v>84</v>
      </c>
      <c r="AV350" s="14" t="s">
        <v>82</v>
      </c>
      <c r="AW350" s="14" t="s">
        <v>31</v>
      </c>
      <c r="AX350" s="14" t="s">
        <v>74</v>
      </c>
      <c r="AY350" s="261" t="s">
        <v>134</v>
      </c>
    </row>
    <row r="351" s="12" customFormat="1">
      <c r="A351" s="12"/>
      <c r="B351" s="224"/>
      <c r="C351" s="225"/>
      <c r="D351" s="226" t="s">
        <v>154</v>
      </c>
      <c r="E351" s="227" t="s">
        <v>1</v>
      </c>
      <c r="F351" s="228" t="s">
        <v>811</v>
      </c>
      <c r="G351" s="225"/>
      <c r="H351" s="229">
        <v>25</v>
      </c>
      <c r="I351" s="230"/>
      <c r="J351" s="225"/>
      <c r="K351" s="225"/>
      <c r="L351" s="231"/>
      <c r="M351" s="232"/>
      <c r="N351" s="233"/>
      <c r="O351" s="233"/>
      <c r="P351" s="233"/>
      <c r="Q351" s="233"/>
      <c r="R351" s="233"/>
      <c r="S351" s="233"/>
      <c r="T351" s="234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35" t="s">
        <v>154</v>
      </c>
      <c r="AU351" s="235" t="s">
        <v>84</v>
      </c>
      <c r="AV351" s="12" t="s">
        <v>84</v>
      </c>
      <c r="AW351" s="12" t="s">
        <v>31</v>
      </c>
      <c r="AX351" s="12" t="s">
        <v>74</v>
      </c>
      <c r="AY351" s="235" t="s">
        <v>134</v>
      </c>
    </row>
    <row r="352" s="13" customFormat="1">
      <c r="A352" s="13"/>
      <c r="B352" s="236"/>
      <c r="C352" s="237"/>
      <c r="D352" s="226" t="s">
        <v>154</v>
      </c>
      <c r="E352" s="238" t="s">
        <v>1</v>
      </c>
      <c r="F352" s="239" t="s">
        <v>156</v>
      </c>
      <c r="G352" s="237"/>
      <c r="H352" s="240">
        <v>25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154</v>
      </c>
      <c r="AU352" s="246" t="s">
        <v>84</v>
      </c>
      <c r="AV352" s="13" t="s">
        <v>139</v>
      </c>
      <c r="AW352" s="13" t="s">
        <v>31</v>
      </c>
      <c r="AX352" s="13" t="s">
        <v>82</v>
      </c>
      <c r="AY352" s="246" t="s">
        <v>134</v>
      </c>
    </row>
    <row r="353" s="2" customFormat="1" ht="33" customHeight="1">
      <c r="A353" s="39"/>
      <c r="B353" s="40"/>
      <c r="C353" s="211" t="s">
        <v>342</v>
      </c>
      <c r="D353" s="211" t="s">
        <v>135</v>
      </c>
      <c r="E353" s="212" t="s">
        <v>817</v>
      </c>
      <c r="F353" s="213" t="s">
        <v>818</v>
      </c>
      <c r="G353" s="214" t="s">
        <v>318</v>
      </c>
      <c r="H353" s="215">
        <v>130</v>
      </c>
      <c r="I353" s="216"/>
      <c r="J353" s="217">
        <f>ROUND(I353*H353,2)</f>
        <v>0</v>
      </c>
      <c r="K353" s="213" t="s">
        <v>614</v>
      </c>
      <c r="L353" s="45"/>
      <c r="M353" s="218" t="s">
        <v>1</v>
      </c>
      <c r="N353" s="219" t="s">
        <v>39</v>
      </c>
      <c r="O353" s="92"/>
      <c r="P353" s="220">
        <f>O353*H353</f>
        <v>0</v>
      </c>
      <c r="Q353" s="220">
        <v>0</v>
      </c>
      <c r="R353" s="220">
        <f>Q353*H353</f>
        <v>0</v>
      </c>
      <c r="S353" s="220">
        <v>0.00012</v>
      </c>
      <c r="T353" s="221">
        <f>S353*H353</f>
        <v>0.015600000000000001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2" t="s">
        <v>370</v>
      </c>
      <c r="AT353" s="222" t="s">
        <v>135</v>
      </c>
      <c r="AU353" s="222" t="s">
        <v>84</v>
      </c>
      <c r="AY353" s="18" t="s">
        <v>134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8" t="s">
        <v>82</v>
      </c>
      <c r="BK353" s="223">
        <f>ROUND(I353*H353,2)</f>
        <v>0</v>
      </c>
      <c r="BL353" s="18" t="s">
        <v>370</v>
      </c>
      <c r="BM353" s="222" t="s">
        <v>819</v>
      </c>
    </row>
    <row r="354" s="2" customFormat="1">
      <c r="A354" s="39"/>
      <c r="B354" s="40"/>
      <c r="C354" s="41"/>
      <c r="D354" s="281" t="s">
        <v>616</v>
      </c>
      <c r="E354" s="41"/>
      <c r="F354" s="282" t="s">
        <v>820</v>
      </c>
      <c r="G354" s="41"/>
      <c r="H354" s="41"/>
      <c r="I354" s="283"/>
      <c r="J354" s="41"/>
      <c r="K354" s="41"/>
      <c r="L354" s="45"/>
      <c r="M354" s="284"/>
      <c r="N354" s="285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616</v>
      </c>
      <c r="AU354" s="18" t="s">
        <v>84</v>
      </c>
    </row>
    <row r="355" s="14" customFormat="1">
      <c r="A355" s="14"/>
      <c r="B355" s="252"/>
      <c r="C355" s="253"/>
      <c r="D355" s="226" t="s">
        <v>154</v>
      </c>
      <c r="E355" s="254" t="s">
        <v>1</v>
      </c>
      <c r="F355" s="255" t="s">
        <v>810</v>
      </c>
      <c r="G355" s="253"/>
      <c r="H355" s="254" t="s">
        <v>1</v>
      </c>
      <c r="I355" s="256"/>
      <c r="J355" s="253"/>
      <c r="K355" s="253"/>
      <c r="L355" s="257"/>
      <c r="M355" s="258"/>
      <c r="N355" s="259"/>
      <c r="O355" s="259"/>
      <c r="P355" s="259"/>
      <c r="Q355" s="259"/>
      <c r="R355" s="259"/>
      <c r="S355" s="259"/>
      <c r="T355" s="26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1" t="s">
        <v>154</v>
      </c>
      <c r="AU355" s="261" t="s">
        <v>84</v>
      </c>
      <c r="AV355" s="14" t="s">
        <v>82</v>
      </c>
      <c r="AW355" s="14" t="s">
        <v>31</v>
      </c>
      <c r="AX355" s="14" t="s">
        <v>74</v>
      </c>
      <c r="AY355" s="261" t="s">
        <v>134</v>
      </c>
    </row>
    <row r="356" s="12" customFormat="1">
      <c r="A356" s="12"/>
      <c r="B356" s="224"/>
      <c r="C356" s="225"/>
      <c r="D356" s="226" t="s">
        <v>154</v>
      </c>
      <c r="E356" s="227" t="s">
        <v>1</v>
      </c>
      <c r="F356" s="228" t="s">
        <v>821</v>
      </c>
      <c r="G356" s="225"/>
      <c r="H356" s="229">
        <v>130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35" t="s">
        <v>154</v>
      </c>
      <c r="AU356" s="235" t="s">
        <v>84</v>
      </c>
      <c r="AV356" s="12" t="s">
        <v>84</v>
      </c>
      <c r="AW356" s="12" t="s">
        <v>31</v>
      </c>
      <c r="AX356" s="12" t="s">
        <v>74</v>
      </c>
      <c r="AY356" s="235" t="s">
        <v>134</v>
      </c>
    </row>
    <row r="357" s="13" customFormat="1">
      <c r="A357" s="13"/>
      <c r="B357" s="236"/>
      <c r="C357" s="237"/>
      <c r="D357" s="226" t="s">
        <v>154</v>
      </c>
      <c r="E357" s="238" t="s">
        <v>1</v>
      </c>
      <c r="F357" s="239" t="s">
        <v>156</v>
      </c>
      <c r="G357" s="237"/>
      <c r="H357" s="240">
        <v>130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154</v>
      </c>
      <c r="AU357" s="246" t="s">
        <v>84</v>
      </c>
      <c r="AV357" s="13" t="s">
        <v>139</v>
      </c>
      <c r="AW357" s="13" t="s">
        <v>31</v>
      </c>
      <c r="AX357" s="13" t="s">
        <v>82</v>
      </c>
      <c r="AY357" s="246" t="s">
        <v>134</v>
      </c>
    </row>
    <row r="358" s="11" customFormat="1" ht="22.8" customHeight="1">
      <c r="A358" s="11"/>
      <c r="B358" s="197"/>
      <c r="C358" s="198"/>
      <c r="D358" s="199" t="s">
        <v>73</v>
      </c>
      <c r="E358" s="279" t="s">
        <v>822</v>
      </c>
      <c r="F358" s="279" t="s">
        <v>187</v>
      </c>
      <c r="G358" s="198"/>
      <c r="H358" s="198"/>
      <c r="I358" s="201"/>
      <c r="J358" s="280">
        <f>BK358</f>
        <v>0</v>
      </c>
      <c r="K358" s="198"/>
      <c r="L358" s="203"/>
      <c r="M358" s="204"/>
      <c r="N358" s="205"/>
      <c r="O358" s="205"/>
      <c r="P358" s="206">
        <f>SUM(P359:P599)</f>
        <v>0</v>
      </c>
      <c r="Q358" s="205"/>
      <c r="R358" s="206">
        <f>SUM(R359:R599)</f>
        <v>5.1011521000000002</v>
      </c>
      <c r="S358" s="205"/>
      <c r="T358" s="207">
        <f>SUM(T359:T599)</f>
        <v>0</v>
      </c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R358" s="208" t="s">
        <v>142</v>
      </c>
      <c r="AT358" s="209" t="s">
        <v>73</v>
      </c>
      <c r="AU358" s="209" t="s">
        <v>82</v>
      </c>
      <c r="AY358" s="208" t="s">
        <v>134</v>
      </c>
      <c r="BK358" s="210">
        <f>SUM(BK359:BK599)</f>
        <v>0</v>
      </c>
    </row>
    <row r="359" s="2" customFormat="1" ht="16.5" customHeight="1">
      <c r="A359" s="39"/>
      <c r="B359" s="40"/>
      <c r="C359" s="211" t="s">
        <v>206</v>
      </c>
      <c r="D359" s="211" t="s">
        <v>135</v>
      </c>
      <c r="E359" s="212" t="s">
        <v>823</v>
      </c>
      <c r="F359" s="213" t="s">
        <v>824</v>
      </c>
      <c r="G359" s="214" t="s">
        <v>138</v>
      </c>
      <c r="H359" s="215">
        <v>16.954999999999998</v>
      </c>
      <c r="I359" s="216"/>
      <c r="J359" s="217">
        <f>ROUND(I359*H359,2)</f>
        <v>0</v>
      </c>
      <c r="K359" s="213" t="s">
        <v>614</v>
      </c>
      <c r="L359" s="45"/>
      <c r="M359" s="218" t="s">
        <v>1</v>
      </c>
      <c r="N359" s="219" t="s">
        <v>39</v>
      </c>
      <c r="O359" s="92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2" t="s">
        <v>370</v>
      </c>
      <c r="AT359" s="222" t="s">
        <v>135</v>
      </c>
      <c r="AU359" s="222" t="s">
        <v>84</v>
      </c>
      <c r="AY359" s="18" t="s">
        <v>134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8" t="s">
        <v>82</v>
      </c>
      <c r="BK359" s="223">
        <f>ROUND(I359*H359,2)</f>
        <v>0</v>
      </c>
      <c r="BL359" s="18" t="s">
        <v>370</v>
      </c>
      <c r="BM359" s="222" t="s">
        <v>825</v>
      </c>
    </row>
    <row r="360" s="2" customFormat="1">
      <c r="A360" s="39"/>
      <c r="B360" s="40"/>
      <c r="C360" s="41"/>
      <c r="D360" s="281" t="s">
        <v>616</v>
      </c>
      <c r="E360" s="41"/>
      <c r="F360" s="282" t="s">
        <v>826</v>
      </c>
      <c r="G360" s="41"/>
      <c r="H360" s="41"/>
      <c r="I360" s="283"/>
      <c r="J360" s="41"/>
      <c r="K360" s="41"/>
      <c r="L360" s="45"/>
      <c r="M360" s="284"/>
      <c r="N360" s="285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616</v>
      </c>
      <c r="AU360" s="18" t="s">
        <v>84</v>
      </c>
    </row>
    <row r="361" s="14" customFormat="1">
      <c r="A361" s="14"/>
      <c r="B361" s="252"/>
      <c r="C361" s="253"/>
      <c r="D361" s="226" t="s">
        <v>154</v>
      </c>
      <c r="E361" s="254" t="s">
        <v>1</v>
      </c>
      <c r="F361" s="255" t="s">
        <v>618</v>
      </c>
      <c r="G361" s="253"/>
      <c r="H361" s="254" t="s">
        <v>1</v>
      </c>
      <c r="I361" s="256"/>
      <c r="J361" s="253"/>
      <c r="K361" s="253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154</v>
      </c>
      <c r="AU361" s="261" t="s">
        <v>84</v>
      </c>
      <c r="AV361" s="14" t="s">
        <v>82</v>
      </c>
      <c r="AW361" s="14" t="s">
        <v>31</v>
      </c>
      <c r="AX361" s="14" t="s">
        <v>74</v>
      </c>
      <c r="AY361" s="261" t="s">
        <v>134</v>
      </c>
    </row>
    <row r="362" s="12" customFormat="1">
      <c r="A362" s="12"/>
      <c r="B362" s="224"/>
      <c r="C362" s="225"/>
      <c r="D362" s="226" t="s">
        <v>154</v>
      </c>
      <c r="E362" s="227" t="s">
        <v>1</v>
      </c>
      <c r="F362" s="228" t="s">
        <v>7</v>
      </c>
      <c r="G362" s="225"/>
      <c r="H362" s="229">
        <v>21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35" t="s">
        <v>154</v>
      </c>
      <c r="AU362" s="235" t="s">
        <v>84</v>
      </c>
      <c r="AV362" s="12" t="s">
        <v>84</v>
      </c>
      <c r="AW362" s="12" t="s">
        <v>31</v>
      </c>
      <c r="AX362" s="12" t="s">
        <v>74</v>
      </c>
      <c r="AY362" s="235" t="s">
        <v>134</v>
      </c>
    </row>
    <row r="363" s="14" customFormat="1">
      <c r="A363" s="14"/>
      <c r="B363" s="252"/>
      <c r="C363" s="253"/>
      <c r="D363" s="226" t="s">
        <v>154</v>
      </c>
      <c r="E363" s="254" t="s">
        <v>1</v>
      </c>
      <c r="F363" s="255" t="s">
        <v>620</v>
      </c>
      <c r="G363" s="253"/>
      <c r="H363" s="254" t="s">
        <v>1</v>
      </c>
      <c r="I363" s="256"/>
      <c r="J363" s="253"/>
      <c r="K363" s="253"/>
      <c r="L363" s="257"/>
      <c r="M363" s="258"/>
      <c r="N363" s="259"/>
      <c r="O363" s="259"/>
      <c r="P363" s="259"/>
      <c r="Q363" s="259"/>
      <c r="R363" s="259"/>
      <c r="S363" s="259"/>
      <c r="T363" s="26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1" t="s">
        <v>154</v>
      </c>
      <c r="AU363" s="261" t="s">
        <v>84</v>
      </c>
      <c r="AV363" s="14" t="s">
        <v>82</v>
      </c>
      <c r="AW363" s="14" t="s">
        <v>31</v>
      </c>
      <c r="AX363" s="14" t="s">
        <v>74</v>
      </c>
      <c r="AY363" s="261" t="s">
        <v>134</v>
      </c>
    </row>
    <row r="364" s="12" customFormat="1">
      <c r="A364" s="12"/>
      <c r="B364" s="224"/>
      <c r="C364" s="225"/>
      <c r="D364" s="226" t="s">
        <v>154</v>
      </c>
      <c r="E364" s="227" t="s">
        <v>1</v>
      </c>
      <c r="F364" s="228" t="s">
        <v>139</v>
      </c>
      <c r="G364" s="225"/>
      <c r="H364" s="229">
        <v>4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35" t="s">
        <v>154</v>
      </c>
      <c r="AU364" s="235" t="s">
        <v>84</v>
      </c>
      <c r="AV364" s="12" t="s">
        <v>84</v>
      </c>
      <c r="AW364" s="12" t="s">
        <v>31</v>
      </c>
      <c r="AX364" s="12" t="s">
        <v>74</v>
      </c>
      <c r="AY364" s="235" t="s">
        <v>134</v>
      </c>
    </row>
    <row r="365" s="14" customFormat="1">
      <c r="A365" s="14"/>
      <c r="B365" s="252"/>
      <c r="C365" s="253"/>
      <c r="D365" s="226" t="s">
        <v>154</v>
      </c>
      <c r="E365" s="254" t="s">
        <v>1</v>
      </c>
      <c r="F365" s="255" t="s">
        <v>650</v>
      </c>
      <c r="G365" s="253"/>
      <c r="H365" s="254" t="s">
        <v>1</v>
      </c>
      <c r="I365" s="256"/>
      <c r="J365" s="253"/>
      <c r="K365" s="253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154</v>
      </c>
      <c r="AU365" s="261" t="s">
        <v>84</v>
      </c>
      <c r="AV365" s="14" t="s">
        <v>82</v>
      </c>
      <c r="AW365" s="14" t="s">
        <v>31</v>
      </c>
      <c r="AX365" s="14" t="s">
        <v>74</v>
      </c>
      <c r="AY365" s="261" t="s">
        <v>134</v>
      </c>
    </row>
    <row r="366" s="12" customFormat="1">
      <c r="A366" s="12"/>
      <c r="B366" s="224"/>
      <c r="C366" s="225"/>
      <c r="D366" s="226" t="s">
        <v>154</v>
      </c>
      <c r="E366" s="227" t="s">
        <v>1</v>
      </c>
      <c r="F366" s="228" t="s">
        <v>139</v>
      </c>
      <c r="G366" s="225"/>
      <c r="H366" s="229">
        <v>4</v>
      </c>
      <c r="I366" s="230"/>
      <c r="J366" s="225"/>
      <c r="K366" s="225"/>
      <c r="L366" s="231"/>
      <c r="M366" s="232"/>
      <c r="N366" s="233"/>
      <c r="O366" s="233"/>
      <c r="P366" s="233"/>
      <c r="Q366" s="233"/>
      <c r="R366" s="233"/>
      <c r="S366" s="233"/>
      <c r="T366" s="234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35" t="s">
        <v>154</v>
      </c>
      <c r="AU366" s="235" t="s">
        <v>84</v>
      </c>
      <c r="AV366" s="12" t="s">
        <v>84</v>
      </c>
      <c r="AW366" s="12" t="s">
        <v>31</v>
      </c>
      <c r="AX366" s="12" t="s">
        <v>74</v>
      </c>
      <c r="AY366" s="235" t="s">
        <v>134</v>
      </c>
    </row>
    <row r="367" s="15" customFormat="1">
      <c r="A367" s="15"/>
      <c r="B367" s="262"/>
      <c r="C367" s="263"/>
      <c r="D367" s="226" t="s">
        <v>154</v>
      </c>
      <c r="E367" s="264" t="s">
        <v>1</v>
      </c>
      <c r="F367" s="265" t="s">
        <v>348</v>
      </c>
      <c r="G367" s="263"/>
      <c r="H367" s="266">
        <v>29</v>
      </c>
      <c r="I367" s="267"/>
      <c r="J367" s="263"/>
      <c r="K367" s="263"/>
      <c r="L367" s="268"/>
      <c r="M367" s="269"/>
      <c r="N367" s="270"/>
      <c r="O367" s="270"/>
      <c r="P367" s="270"/>
      <c r="Q367" s="270"/>
      <c r="R367" s="270"/>
      <c r="S367" s="270"/>
      <c r="T367" s="27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2" t="s">
        <v>154</v>
      </c>
      <c r="AU367" s="272" t="s">
        <v>84</v>
      </c>
      <c r="AV367" s="15" t="s">
        <v>142</v>
      </c>
      <c r="AW367" s="15" t="s">
        <v>31</v>
      </c>
      <c r="AX367" s="15" t="s">
        <v>74</v>
      </c>
      <c r="AY367" s="272" t="s">
        <v>134</v>
      </c>
    </row>
    <row r="368" s="14" customFormat="1">
      <c r="A368" s="14"/>
      <c r="B368" s="252"/>
      <c r="C368" s="253"/>
      <c r="D368" s="226" t="s">
        <v>154</v>
      </c>
      <c r="E368" s="254" t="s">
        <v>1</v>
      </c>
      <c r="F368" s="255" t="s">
        <v>827</v>
      </c>
      <c r="G368" s="253"/>
      <c r="H368" s="254" t="s">
        <v>1</v>
      </c>
      <c r="I368" s="256"/>
      <c r="J368" s="253"/>
      <c r="K368" s="253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154</v>
      </c>
      <c r="AU368" s="261" t="s">
        <v>84</v>
      </c>
      <c r="AV368" s="14" t="s">
        <v>82</v>
      </c>
      <c r="AW368" s="14" t="s">
        <v>31</v>
      </c>
      <c r="AX368" s="14" t="s">
        <v>74</v>
      </c>
      <c r="AY368" s="261" t="s">
        <v>134</v>
      </c>
    </row>
    <row r="369" s="12" customFormat="1">
      <c r="A369" s="12"/>
      <c r="B369" s="224"/>
      <c r="C369" s="225"/>
      <c r="D369" s="226" t="s">
        <v>154</v>
      </c>
      <c r="E369" s="227" t="s">
        <v>1</v>
      </c>
      <c r="F369" s="228" t="s">
        <v>828</v>
      </c>
      <c r="G369" s="225"/>
      <c r="H369" s="229">
        <v>16.954999999999998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35" t="s">
        <v>154</v>
      </c>
      <c r="AU369" s="235" t="s">
        <v>84</v>
      </c>
      <c r="AV369" s="12" t="s">
        <v>84</v>
      </c>
      <c r="AW369" s="12" t="s">
        <v>31</v>
      </c>
      <c r="AX369" s="12" t="s">
        <v>82</v>
      </c>
      <c r="AY369" s="235" t="s">
        <v>134</v>
      </c>
    </row>
    <row r="370" s="2" customFormat="1" ht="16.5" customHeight="1">
      <c r="A370" s="39"/>
      <c r="B370" s="40"/>
      <c r="C370" s="286" t="s">
        <v>362</v>
      </c>
      <c r="D370" s="286" t="s">
        <v>697</v>
      </c>
      <c r="E370" s="287" t="s">
        <v>829</v>
      </c>
      <c r="F370" s="288" t="s">
        <v>830</v>
      </c>
      <c r="G370" s="289" t="s">
        <v>831</v>
      </c>
      <c r="H370" s="290">
        <v>1.6950000000000001</v>
      </c>
      <c r="I370" s="291"/>
      <c r="J370" s="292">
        <f>ROUND(I370*H370,2)</f>
        <v>0</v>
      </c>
      <c r="K370" s="288" t="s">
        <v>614</v>
      </c>
      <c r="L370" s="293"/>
      <c r="M370" s="294" t="s">
        <v>1</v>
      </c>
      <c r="N370" s="295" t="s">
        <v>39</v>
      </c>
      <c r="O370" s="92"/>
      <c r="P370" s="220">
        <f>O370*H370</f>
        <v>0</v>
      </c>
      <c r="Q370" s="220">
        <v>0.001</v>
      </c>
      <c r="R370" s="220">
        <f>Q370*H370</f>
        <v>0.0016950000000000001</v>
      </c>
      <c r="S370" s="220">
        <v>0</v>
      </c>
      <c r="T370" s="22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2" t="s">
        <v>832</v>
      </c>
      <c r="AT370" s="222" t="s">
        <v>697</v>
      </c>
      <c r="AU370" s="222" t="s">
        <v>84</v>
      </c>
      <c r="AY370" s="18" t="s">
        <v>134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8" t="s">
        <v>82</v>
      </c>
      <c r="BK370" s="223">
        <f>ROUND(I370*H370,2)</f>
        <v>0</v>
      </c>
      <c r="BL370" s="18" t="s">
        <v>832</v>
      </c>
      <c r="BM370" s="222" t="s">
        <v>833</v>
      </c>
    </row>
    <row r="371" s="12" customFormat="1">
      <c r="A371" s="12"/>
      <c r="B371" s="224"/>
      <c r="C371" s="225"/>
      <c r="D371" s="226" t="s">
        <v>154</v>
      </c>
      <c r="E371" s="227" t="s">
        <v>1</v>
      </c>
      <c r="F371" s="228" t="s">
        <v>834</v>
      </c>
      <c r="G371" s="225"/>
      <c r="H371" s="229">
        <v>1.6950000000000001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35" t="s">
        <v>154</v>
      </c>
      <c r="AU371" s="235" t="s">
        <v>84</v>
      </c>
      <c r="AV371" s="12" t="s">
        <v>84</v>
      </c>
      <c r="AW371" s="12" t="s">
        <v>31</v>
      </c>
      <c r="AX371" s="12" t="s">
        <v>82</v>
      </c>
      <c r="AY371" s="235" t="s">
        <v>134</v>
      </c>
    </row>
    <row r="372" s="2" customFormat="1" ht="16.5" customHeight="1">
      <c r="A372" s="39"/>
      <c r="B372" s="40"/>
      <c r="C372" s="211" t="s">
        <v>209</v>
      </c>
      <c r="D372" s="211" t="s">
        <v>135</v>
      </c>
      <c r="E372" s="212" t="s">
        <v>835</v>
      </c>
      <c r="F372" s="213" t="s">
        <v>836</v>
      </c>
      <c r="G372" s="214" t="s">
        <v>138</v>
      </c>
      <c r="H372" s="215">
        <v>16.954999999999998</v>
      </c>
      <c r="I372" s="216"/>
      <c r="J372" s="217">
        <f>ROUND(I372*H372,2)</f>
        <v>0</v>
      </c>
      <c r="K372" s="213" t="s">
        <v>614</v>
      </c>
      <c r="L372" s="45"/>
      <c r="M372" s="218" t="s">
        <v>1</v>
      </c>
      <c r="N372" s="219" t="s">
        <v>39</v>
      </c>
      <c r="O372" s="92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2" t="s">
        <v>370</v>
      </c>
      <c r="AT372" s="222" t="s">
        <v>135</v>
      </c>
      <c r="AU372" s="222" t="s">
        <v>84</v>
      </c>
      <c r="AY372" s="18" t="s">
        <v>134</v>
      </c>
      <c r="BE372" s="223">
        <f>IF(N372="základní",J372,0)</f>
        <v>0</v>
      </c>
      <c r="BF372" s="223">
        <f>IF(N372="snížená",J372,0)</f>
        <v>0</v>
      </c>
      <c r="BG372" s="223">
        <f>IF(N372="zákl. přenesená",J372,0)</f>
        <v>0</v>
      </c>
      <c r="BH372" s="223">
        <f>IF(N372="sníž. přenesená",J372,0)</f>
        <v>0</v>
      </c>
      <c r="BI372" s="223">
        <f>IF(N372="nulová",J372,0)</f>
        <v>0</v>
      </c>
      <c r="BJ372" s="18" t="s">
        <v>82</v>
      </c>
      <c r="BK372" s="223">
        <f>ROUND(I372*H372,2)</f>
        <v>0</v>
      </c>
      <c r="BL372" s="18" t="s">
        <v>370</v>
      </c>
      <c r="BM372" s="222" t="s">
        <v>837</v>
      </c>
    </row>
    <row r="373" s="2" customFormat="1">
      <c r="A373" s="39"/>
      <c r="B373" s="40"/>
      <c r="C373" s="41"/>
      <c r="D373" s="281" t="s">
        <v>616</v>
      </c>
      <c r="E373" s="41"/>
      <c r="F373" s="282" t="s">
        <v>838</v>
      </c>
      <c r="G373" s="41"/>
      <c r="H373" s="41"/>
      <c r="I373" s="283"/>
      <c r="J373" s="41"/>
      <c r="K373" s="41"/>
      <c r="L373" s="45"/>
      <c r="M373" s="284"/>
      <c r="N373" s="285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616</v>
      </c>
      <c r="AU373" s="18" t="s">
        <v>84</v>
      </c>
    </row>
    <row r="374" s="14" customFormat="1">
      <c r="A374" s="14"/>
      <c r="B374" s="252"/>
      <c r="C374" s="253"/>
      <c r="D374" s="226" t="s">
        <v>154</v>
      </c>
      <c r="E374" s="254" t="s">
        <v>1</v>
      </c>
      <c r="F374" s="255" t="s">
        <v>618</v>
      </c>
      <c r="G374" s="253"/>
      <c r="H374" s="254" t="s">
        <v>1</v>
      </c>
      <c r="I374" s="256"/>
      <c r="J374" s="253"/>
      <c r="K374" s="253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154</v>
      </c>
      <c r="AU374" s="261" t="s">
        <v>84</v>
      </c>
      <c r="AV374" s="14" t="s">
        <v>82</v>
      </c>
      <c r="AW374" s="14" t="s">
        <v>31</v>
      </c>
      <c r="AX374" s="14" t="s">
        <v>74</v>
      </c>
      <c r="AY374" s="261" t="s">
        <v>134</v>
      </c>
    </row>
    <row r="375" s="12" customFormat="1">
      <c r="A375" s="12"/>
      <c r="B375" s="224"/>
      <c r="C375" s="225"/>
      <c r="D375" s="226" t="s">
        <v>154</v>
      </c>
      <c r="E375" s="227" t="s">
        <v>1</v>
      </c>
      <c r="F375" s="228" t="s">
        <v>7</v>
      </c>
      <c r="G375" s="225"/>
      <c r="H375" s="229">
        <v>21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35" t="s">
        <v>154</v>
      </c>
      <c r="AU375" s="235" t="s">
        <v>84</v>
      </c>
      <c r="AV375" s="12" t="s">
        <v>84</v>
      </c>
      <c r="AW375" s="12" t="s">
        <v>31</v>
      </c>
      <c r="AX375" s="12" t="s">
        <v>74</v>
      </c>
      <c r="AY375" s="235" t="s">
        <v>134</v>
      </c>
    </row>
    <row r="376" s="14" customFormat="1">
      <c r="A376" s="14"/>
      <c r="B376" s="252"/>
      <c r="C376" s="253"/>
      <c r="D376" s="226" t="s">
        <v>154</v>
      </c>
      <c r="E376" s="254" t="s">
        <v>1</v>
      </c>
      <c r="F376" s="255" t="s">
        <v>620</v>
      </c>
      <c r="G376" s="253"/>
      <c r="H376" s="254" t="s">
        <v>1</v>
      </c>
      <c r="I376" s="256"/>
      <c r="J376" s="253"/>
      <c r="K376" s="253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154</v>
      </c>
      <c r="AU376" s="261" t="s">
        <v>84</v>
      </c>
      <c r="AV376" s="14" t="s">
        <v>82</v>
      </c>
      <c r="AW376" s="14" t="s">
        <v>31</v>
      </c>
      <c r="AX376" s="14" t="s">
        <v>74</v>
      </c>
      <c r="AY376" s="261" t="s">
        <v>134</v>
      </c>
    </row>
    <row r="377" s="12" customFormat="1">
      <c r="A377" s="12"/>
      <c r="B377" s="224"/>
      <c r="C377" s="225"/>
      <c r="D377" s="226" t="s">
        <v>154</v>
      </c>
      <c r="E377" s="227" t="s">
        <v>1</v>
      </c>
      <c r="F377" s="228" t="s">
        <v>139</v>
      </c>
      <c r="G377" s="225"/>
      <c r="H377" s="229">
        <v>4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35" t="s">
        <v>154</v>
      </c>
      <c r="AU377" s="235" t="s">
        <v>84</v>
      </c>
      <c r="AV377" s="12" t="s">
        <v>84</v>
      </c>
      <c r="AW377" s="12" t="s">
        <v>31</v>
      </c>
      <c r="AX377" s="12" t="s">
        <v>74</v>
      </c>
      <c r="AY377" s="235" t="s">
        <v>134</v>
      </c>
    </row>
    <row r="378" s="14" customFormat="1">
      <c r="A378" s="14"/>
      <c r="B378" s="252"/>
      <c r="C378" s="253"/>
      <c r="D378" s="226" t="s">
        <v>154</v>
      </c>
      <c r="E378" s="254" t="s">
        <v>1</v>
      </c>
      <c r="F378" s="255" t="s">
        <v>650</v>
      </c>
      <c r="G378" s="253"/>
      <c r="H378" s="254" t="s">
        <v>1</v>
      </c>
      <c r="I378" s="256"/>
      <c r="J378" s="253"/>
      <c r="K378" s="253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154</v>
      </c>
      <c r="AU378" s="261" t="s">
        <v>84</v>
      </c>
      <c r="AV378" s="14" t="s">
        <v>82</v>
      </c>
      <c r="AW378" s="14" t="s">
        <v>31</v>
      </c>
      <c r="AX378" s="14" t="s">
        <v>74</v>
      </c>
      <c r="AY378" s="261" t="s">
        <v>134</v>
      </c>
    </row>
    <row r="379" s="12" customFormat="1">
      <c r="A379" s="12"/>
      <c r="B379" s="224"/>
      <c r="C379" s="225"/>
      <c r="D379" s="226" t="s">
        <v>154</v>
      </c>
      <c r="E379" s="227" t="s">
        <v>1</v>
      </c>
      <c r="F379" s="228" t="s">
        <v>139</v>
      </c>
      <c r="G379" s="225"/>
      <c r="H379" s="229">
        <v>4</v>
      </c>
      <c r="I379" s="230"/>
      <c r="J379" s="225"/>
      <c r="K379" s="225"/>
      <c r="L379" s="231"/>
      <c r="M379" s="232"/>
      <c r="N379" s="233"/>
      <c r="O379" s="233"/>
      <c r="P379" s="233"/>
      <c r="Q379" s="233"/>
      <c r="R379" s="233"/>
      <c r="S379" s="233"/>
      <c r="T379" s="234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35" t="s">
        <v>154</v>
      </c>
      <c r="AU379" s="235" t="s">
        <v>84</v>
      </c>
      <c r="AV379" s="12" t="s">
        <v>84</v>
      </c>
      <c r="AW379" s="12" t="s">
        <v>31</v>
      </c>
      <c r="AX379" s="12" t="s">
        <v>74</v>
      </c>
      <c r="AY379" s="235" t="s">
        <v>134</v>
      </c>
    </row>
    <row r="380" s="15" customFormat="1">
      <c r="A380" s="15"/>
      <c r="B380" s="262"/>
      <c r="C380" s="263"/>
      <c r="D380" s="226" t="s">
        <v>154</v>
      </c>
      <c r="E380" s="264" t="s">
        <v>1</v>
      </c>
      <c r="F380" s="265" t="s">
        <v>348</v>
      </c>
      <c r="G380" s="263"/>
      <c r="H380" s="266">
        <v>29</v>
      </c>
      <c r="I380" s="267"/>
      <c r="J380" s="263"/>
      <c r="K380" s="263"/>
      <c r="L380" s="268"/>
      <c r="M380" s="269"/>
      <c r="N380" s="270"/>
      <c r="O380" s="270"/>
      <c r="P380" s="270"/>
      <c r="Q380" s="270"/>
      <c r="R380" s="270"/>
      <c r="S380" s="270"/>
      <c r="T380" s="271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2" t="s">
        <v>154</v>
      </c>
      <c r="AU380" s="272" t="s">
        <v>84</v>
      </c>
      <c r="AV380" s="15" t="s">
        <v>142</v>
      </c>
      <c r="AW380" s="15" t="s">
        <v>31</v>
      </c>
      <c r="AX380" s="15" t="s">
        <v>74</v>
      </c>
      <c r="AY380" s="272" t="s">
        <v>134</v>
      </c>
    </row>
    <row r="381" s="14" customFormat="1">
      <c r="A381" s="14"/>
      <c r="B381" s="252"/>
      <c r="C381" s="253"/>
      <c r="D381" s="226" t="s">
        <v>154</v>
      </c>
      <c r="E381" s="254" t="s">
        <v>1</v>
      </c>
      <c r="F381" s="255" t="s">
        <v>827</v>
      </c>
      <c r="G381" s="253"/>
      <c r="H381" s="254" t="s">
        <v>1</v>
      </c>
      <c r="I381" s="256"/>
      <c r="J381" s="253"/>
      <c r="K381" s="253"/>
      <c r="L381" s="257"/>
      <c r="M381" s="258"/>
      <c r="N381" s="259"/>
      <c r="O381" s="259"/>
      <c r="P381" s="259"/>
      <c r="Q381" s="259"/>
      <c r="R381" s="259"/>
      <c r="S381" s="259"/>
      <c r="T381" s="26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1" t="s">
        <v>154</v>
      </c>
      <c r="AU381" s="261" t="s">
        <v>84</v>
      </c>
      <c r="AV381" s="14" t="s">
        <v>82</v>
      </c>
      <c r="AW381" s="14" t="s">
        <v>31</v>
      </c>
      <c r="AX381" s="14" t="s">
        <v>74</v>
      </c>
      <c r="AY381" s="261" t="s">
        <v>134</v>
      </c>
    </row>
    <row r="382" s="12" customFormat="1">
      <c r="A382" s="12"/>
      <c r="B382" s="224"/>
      <c r="C382" s="225"/>
      <c r="D382" s="226" t="s">
        <v>154</v>
      </c>
      <c r="E382" s="227" t="s">
        <v>1</v>
      </c>
      <c r="F382" s="228" t="s">
        <v>828</v>
      </c>
      <c r="G382" s="225"/>
      <c r="H382" s="229">
        <v>16.954999999999998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35" t="s">
        <v>154</v>
      </c>
      <c r="AU382" s="235" t="s">
        <v>84</v>
      </c>
      <c r="AV382" s="12" t="s">
        <v>84</v>
      </c>
      <c r="AW382" s="12" t="s">
        <v>31</v>
      </c>
      <c r="AX382" s="12" t="s">
        <v>82</v>
      </c>
      <c r="AY382" s="235" t="s">
        <v>134</v>
      </c>
    </row>
    <row r="383" s="2" customFormat="1" ht="16.5" customHeight="1">
      <c r="A383" s="39"/>
      <c r="B383" s="40"/>
      <c r="C383" s="211" t="s">
        <v>371</v>
      </c>
      <c r="D383" s="211" t="s">
        <v>135</v>
      </c>
      <c r="E383" s="212" t="s">
        <v>839</v>
      </c>
      <c r="F383" s="213" t="s">
        <v>840</v>
      </c>
      <c r="G383" s="214" t="s">
        <v>138</v>
      </c>
      <c r="H383" s="215">
        <v>16.954999999999998</v>
      </c>
      <c r="I383" s="216"/>
      <c r="J383" s="217">
        <f>ROUND(I383*H383,2)</f>
        <v>0</v>
      </c>
      <c r="K383" s="213" t="s">
        <v>614</v>
      </c>
      <c r="L383" s="45"/>
      <c r="M383" s="218" t="s">
        <v>1</v>
      </c>
      <c r="N383" s="219" t="s">
        <v>39</v>
      </c>
      <c r="O383" s="92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2" t="s">
        <v>370</v>
      </c>
      <c r="AT383" s="222" t="s">
        <v>135</v>
      </c>
      <c r="AU383" s="222" t="s">
        <v>84</v>
      </c>
      <c r="AY383" s="18" t="s">
        <v>134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8" t="s">
        <v>82</v>
      </c>
      <c r="BK383" s="223">
        <f>ROUND(I383*H383,2)</f>
        <v>0</v>
      </c>
      <c r="BL383" s="18" t="s">
        <v>370</v>
      </c>
      <c r="BM383" s="222" t="s">
        <v>841</v>
      </c>
    </row>
    <row r="384" s="2" customFormat="1">
      <c r="A384" s="39"/>
      <c r="B384" s="40"/>
      <c r="C384" s="41"/>
      <c r="D384" s="281" t="s">
        <v>616</v>
      </c>
      <c r="E384" s="41"/>
      <c r="F384" s="282" t="s">
        <v>842</v>
      </c>
      <c r="G384" s="41"/>
      <c r="H384" s="41"/>
      <c r="I384" s="283"/>
      <c r="J384" s="41"/>
      <c r="K384" s="41"/>
      <c r="L384" s="45"/>
      <c r="M384" s="284"/>
      <c r="N384" s="285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616</v>
      </c>
      <c r="AU384" s="18" t="s">
        <v>84</v>
      </c>
    </row>
    <row r="385" s="14" customFormat="1">
      <c r="A385" s="14"/>
      <c r="B385" s="252"/>
      <c r="C385" s="253"/>
      <c r="D385" s="226" t="s">
        <v>154</v>
      </c>
      <c r="E385" s="254" t="s">
        <v>1</v>
      </c>
      <c r="F385" s="255" t="s">
        <v>618</v>
      </c>
      <c r="G385" s="253"/>
      <c r="H385" s="254" t="s">
        <v>1</v>
      </c>
      <c r="I385" s="256"/>
      <c r="J385" s="253"/>
      <c r="K385" s="253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154</v>
      </c>
      <c r="AU385" s="261" t="s">
        <v>84</v>
      </c>
      <c r="AV385" s="14" t="s">
        <v>82</v>
      </c>
      <c r="AW385" s="14" t="s">
        <v>31</v>
      </c>
      <c r="AX385" s="14" t="s">
        <v>74</v>
      </c>
      <c r="AY385" s="261" t="s">
        <v>134</v>
      </c>
    </row>
    <row r="386" s="12" customFormat="1">
      <c r="A386" s="12"/>
      <c r="B386" s="224"/>
      <c r="C386" s="225"/>
      <c r="D386" s="226" t="s">
        <v>154</v>
      </c>
      <c r="E386" s="227" t="s">
        <v>1</v>
      </c>
      <c r="F386" s="228" t="s">
        <v>7</v>
      </c>
      <c r="G386" s="225"/>
      <c r="H386" s="229">
        <v>21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35" t="s">
        <v>154</v>
      </c>
      <c r="AU386" s="235" t="s">
        <v>84</v>
      </c>
      <c r="AV386" s="12" t="s">
        <v>84</v>
      </c>
      <c r="AW386" s="12" t="s">
        <v>31</v>
      </c>
      <c r="AX386" s="12" t="s">
        <v>74</v>
      </c>
      <c r="AY386" s="235" t="s">
        <v>134</v>
      </c>
    </row>
    <row r="387" s="14" customFormat="1">
      <c r="A387" s="14"/>
      <c r="B387" s="252"/>
      <c r="C387" s="253"/>
      <c r="D387" s="226" t="s">
        <v>154</v>
      </c>
      <c r="E387" s="254" t="s">
        <v>1</v>
      </c>
      <c r="F387" s="255" t="s">
        <v>620</v>
      </c>
      <c r="G387" s="253"/>
      <c r="H387" s="254" t="s">
        <v>1</v>
      </c>
      <c r="I387" s="256"/>
      <c r="J387" s="253"/>
      <c r="K387" s="253"/>
      <c r="L387" s="257"/>
      <c r="M387" s="258"/>
      <c r="N387" s="259"/>
      <c r="O387" s="259"/>
      <c r="P387" s="259"/>
      <c r="Q387" s="259"/>
      <c r="R387" s="259"/>
      <c r="S387" s="259"/>
      <c r="T387" s="26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1" t="s">
        <v>154</v>
      </c>
      <c r="AU387" s="261" t="s">
        <v>84</v>
      </c>
      <c r="AV387" s="14" t="s">
        <v>82</v>
      </c>
      <c r="AW387" s="14" t="s">
        <v>31</v>
      </c>
      <c r="AX387" s="14" t="s">
        <v>74</v>
      </c>
      <c r="AY387" s="261" t="s">
        <v>134</v>
      </c>
    </row>
    <row r="388" s="12" customFormat="1">
      <c r="A388" s="12"/>
      <c r="B388" s="224"/>
      <c r="C388" s="225"/>
      <c r="D388" s="226" t="s">
        <v>154</v>
      </c>
      <c r="E388" s="227" t="s">
        <v>1</v>
      </c>
      <c r="F388" s="228" t="s">
        <v>139</v>
      </c>
      <c r="G388" s="225"/>
      <c r="H388" s="229">
        <v>4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35" t="s">
        <v>154</v>
      </c>
      <c r="AU388" s="235" t="s">
        <v>84</v>
      </c>
      <c r="AV388" s="12" t="s">
        <v>84</v>
      </c>
      <c r="AW388" s="12" t="s">
        <v>31</v>
      </c>
      <c r="AX388" s="12" t="s">
        <v>74</v>
      </c>
      <c r="AY388" s="235" t="s">
        <v>134</v>
      </c>
    </row>
    <row r="389" s="14" customFormat="1">
      <c r="A389" s="14"/>
      <c r="B389" s="252"/>
      <c r="C389" s="253"/>
      <c r="D389" s="226" t="s">
        <v>154</v>
      </c>
      <c r="E389" s="254" t="s">
        <v>1</v>
      </c>
      <c r="F389" s="255" t="s">
        <v>650</v>
      </c>
      <c r="G389" s="253"/>
      <c r="H389" s="254" t="s">
        <v>1</v>
      </c>
      <c r="I389" s="256"/>
      <c r="J389" s="253"/>
      <c r="K389" s="253"/>
      <c r="L389" s="257"/>
      <c r="M389" s="258"/>
      <c r="N389" s="259"/>
      <c r="O389" s="259"/>
      <c r="P389" s="259"/>
      <c r="Q389" s="259"/>
      <c r="R389" s="259"/>
      <c r="S389" s="259"/>
      <c r="T389" s="26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1" t="s">
        <v>154</v>
      </c>
      <c r="AU389" s="261" t="s">
        <v>84</v>
      </c>
      <c r="AV389" s="14" t="s">
        <v>82</v>
      </c>
      <c r="AW389" s="14" t="s">
        <v>31</v>
      </c>
      <c r="AX389" s="14" t="s">
        <v>74</v>
      </c>
      <c r="AY389" s="261" t="s">
        <v>134</v>
      </c>
    </row>
    <row r="390" s="12" customFormat="1">
      <c r="A390" s="12"/>
      <c r="B390" s="224"/>
      <c r="C390" s="225"/>
      <c r="D390" s="226" t="s">
        <v>154</v>
      </c>
      <c r="E390" s="227" t="s">
        <v>1</v>
      </c>
      <c r="F390" s="228" t="s">
        <v>139</v>
      </c>
      <c r="G390" s="225"/>
      <c r="H390" s="229">
        <v>4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35" t="s">
        <v>154</v>
      </c>
      <c r="AU390" s="235" t="s">
        <v>84</v>
      </c>
      <c r="AV390" s="12" t="s">
        <v>84</v>
      </c>
      <c r="AW390" s="12" t="s">
        <v>31</v>
      </c>
      <c r="AX390" s="12" t="s">
        <v>74</v>
      </c>
      <c r="AY390" s="235" t="s">
        <v>134</v>
      </c>
    </row>
    <row r="391" s="15" customFormat="1">
      <c r="A391" s="15"/>
      <c r="B391" s="262"/>
      <c r="C391" s="263"/>
      <c r="D391" s="226" t="s">
        <v>154</v>
      </c>
      <c r="E391" s="264" t="s">
        <v>1</v>
      </c>
      <c r="F391" s="265" t="s">
        <v>348</v>
      </c>
      <c r="G391" s="263"/>
      <c r="H391" s="266">
        <v>29</v>
      </c>
      <c r="I391" s="267"/>
      <c r="J391" s="263"/>
      <c r="K391" s="263"/>
      <c r="L391" s="268"/>
      <c r="M391" s="269"/>
      <c r="N391" s="270"/>
      <c r="O391" s="270"/>
      <c r="P391" s="270"/>
      <c r="Q391" s="270"/>
      <c r="R391" s="270"/>
      <c r="S391" s="270"/>
      <c r="T391" s="27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2" t="s">
        <v>154</v>
      </c>
      <c r="AU391" s="272" t="s">
        <v>84</v>
      </c>
      <c r="AV391" s="15" t="s">
        <v>142</v>
      </c>
      <c r="AW391" s="15" t="s">
        <v>31</v>
      </c>
      <c r="AX391" s="15" t="s">
        <v>74</v>
      </c>
      <c r="AY391" s="272" t="s">
        <v>134</v>
      </c>
    </row>
    <row r="392" s="14" customFormat="1">
      <c r="A392" s="14"/>
      <c r="B392" s="252"/>
      <c r="C392" s="253"/>
      <c r="D392" s="226" t="s">
        <v>154</v>
      </c>
      <c r="E392" s="254" t="s">
        <v>1</v>
      </c>
      <c r="F392" s="255" t="s">
        <v>827</v>
      </c>
      <c r="G392" s="253"/>
      <c r="H392" s="254" t="s">
        <v>1</v>
      </c>
      <c r="I392" s="256"/>
      <c r="J392" s="253"/>
      <c r="K392" s="253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154</v>
      </c>
      <c r="AU392" s="261" t="s">
        <v>84</v>
      </c>
      <c r="AV392" s="14" t="s">
        <v>82</v>
      </c>
      <c r="AW392" s="14" t="s">
        <v>31</v>
      </c>
      <c r="AX392" s="14" t="s">
        <v>74</v>
      </c>
      <c r="AY392" s="261" t="s">
        <v>134</v>
      </c>
    </row>
    <row r="393" s="12" customFormat="1">
      <c r="A393" s="12"/>
      <c r="B393" s="224"/>
      <c r="C393" s="225"/>
      <c r="D393" s="226" t="s">
        <v>154</v>
      </c>
      <c r="E393" s="227" t="s">
        <v>1</v>
      </c>
      <c r="F393" s="228" t="s">
        <v>828</v>
      </c>
      <c r="G393" s="225"/>
      <c r="H393" s="229">
        <v>16.954999999999998</v>
      </c>
      <c r="I393" s="230"/>
      <c r="J393" s="225"/>
      <c r="K393" s="225"/>
      <c r="L393" s="231"/>
      <c r="M393" s="232"/>
      <c r="N393" s="233"/>
      <c r="O393" s="233"/>
      <c r="P393" s="233"/>
      <c r="Q393" s="233"/>
      <c r="R393" s="233"/>
      <c r="S393" s="233"/>
      <c r="T393" s="234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35" t="s">
        <v>154</v>
      </c>
      <c r="AU393" s="235" t="s">
        <v>84</v>
      </c>
      <c r="AV393" s="12" t="s">
        <v>84</v>
      </c>
      <c r="AW393" s="12" t="s">
        <v>31</v>
      </c>
      <c r="AX393" s="12" t="s">
        <v>82</v>
      </c>
      <c r="AY393" s="235" t="s">
        <v>134</v>
      </c>
    </row>
    <row r="394" s="2" customFormat="1" ht="16.5" customHeight="1">
      <c r="A394" s="39"/>
      <c r="B394" s="40"/>
      <c r="C394" s="286" t="s">
        <v>213</v>
      </c>
      <c r="D394" s="286" t="s">
        <v>697</v>
      </c>
      <c r="E394" s="287" t="s">
        <v>843</v>
      </c>
      <c r="F394" s="288" t="s">
        <v>844</v>
      </c>
      <c r="G394" s="289" t="s">
        <v>831</v>
      </c>
      <c r="H394" s="290">
        <v>2.5430000000000001</v>
      </c>
      <c r="I394" s="291"/>
      <c r="J394" s="292">
        <f>ROUND(I394*H394,2)</f>
        <v>0</v>
      </c>
      <c r="K394" s="288" t="s">
        <v>614</v>
      </c>
      <c r="L394" s="293"/>
      <c r="M394" s="294" t="s">
        <v>1</v>
      </c>
      <c r="N394" s="295" t="s">
        <v>39</v>
      </c>
      <c r="O394" s="92"/>
      <c r="P394" s="220">
        <f>O394*H394</f>
        <v>0</v>
      </c>
      <c r="Q394" s="220">
        <v>0.0011999999999999999</v>
      </c>
      <c r="R394" s="220">
        <f>Q394*H394</f>
        <v>0.0030515999999999998</v>
      </c>
      <c r="S394" s="220">
        <v>0</v>
      </c>
      <c r="T394" s="22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2" t="s">
        <v>832</v>
      </c>
      <c r="AT394" s="222" t="s">
        <v>697</v>
      </c>
      <c r="AU394" s="222" t="s">
        <v>84</v>
      </c>
      <c r="AY394" s="18" t="s">
        <v>134</v>
      </c>
      <c r="BE394" s="223">
        <f>IF(N394="základní",J394,0)</f>
        <v>0</v>
      </c>
      <c r="BF394" s="223">
        <f>IF(N394="snížená",J394,0)</f>
        <v>0</v>
      </c>
      <c r="BG394" s="223">
        <f>IF(N394="zákl. přenesená",J394,0)</f>
        <v>0</v>
      </c>
      <c r="BH394" s="223">
        <f>IF(N394="sníž. přenesená",J394,0)</f>
        <v>0</v>
      </c>
      <c r="BI394" s="223">
        <f>IF(N394="nulová",J394,0)</f>
        <v>0</v>
      </c>
      <c r="BJ394" s="18" t="s">
        <v>82</v>
      </c>
      <c r="BK394" s="223">
        <f>ROUND(I394*H394,2)</f>
        <v>0</v>
      </c>
      <c r="BL394" s="18" t="s">
        <v>832</v>
      </c>
      <c r="BM394" s="222" t="s">
        <v>845</v>
      </c>
    </row>
    <row r="395" s="12" customFormat="1">
      <c r="A395" s="12"/>
      <c r="B395" s="224"/>
      <c r="C395" s="225"/>
      <c r="D395" s="226" t="s">
        <v>154</v>
      </c>
      <c r="E395" s="227" t="s">
        <v>1</v>
      </c>
      <c r="F395" s="228" t="s">
        <v>846</v>
      </c>
      <c r="G395" s="225"/>
      <c r="H395" s="229">
        <v>2.5430000000000001</v>
      </c>
      <c r="I395" s="230"/>
      <c r="J395" s="225"/>
      <c r="K395" s="225"/>
      <c r="L395" s="231"/>
      <c r="M395" s="232"/>
      <c r="N395" s="233"/>
      <c r="O395" s="233"/>
      <c r="P395" s="233"/>
      <c r="Q395" s="233"/>
      <c r="R395" s="233"/>
      <c r="S395" s="233"/>
      <c r="T395" s="234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35" t="s">
        <v>154</v>
      </c>
      <c r="AU395" s="235" t="s">
        <v>84</v>
      </c>
      <c r="AV395" s="12" t="s">
        <v>84</v>
      </c>
      <c r="AW395" s="12" t="s">
        <v>31</v>
      </c>
      <c r="AX395" s="12" t="s">
        <v>82</v>
      </c>
      <c r="AY395" s="235" t="s">
        <v>134</v>
      </c>
    </row>
    <row r="396" s="2" customFormat="1" ht="16.5" customHeight="1">
      <c r="A396" s="39"/>
      <c r="B396" s="40"/>
      <c r="C396" s="211" t="s">
        <v>379</v>
      </c>
      <c r="D396" s="211" t="s">
        <v>135</v>
      </c>
      <c r="E396" s="212" t="s">
        <v>847</v>
      </c>
      <c r="F396" s="213" t="s">
        <v>848</v>
      </c>
      <c r="G396" s="214" t="s">
        <v>138</v>
      </c>
      <c r="H396" s="215">
        <v>16.954999999999998</v>
      </c>
      <c r="I396" s="216"/>
      <c r="J396" s="217">
        <f>ROUND(I396*H396,2)</f>
        <v>0</v>
      </c>
      <c r="K396" s="213" t="s">
        <v>614</v>
      </c>
      <c r="L396" s="45"/>
      <c r="M396" s="218" t="s">
        <v>1</v>
      </c>
      <c r="N396" s="219" t="s">
        <v>39</v>
      </c>
      <c r="O396" s="92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2" t="s">
        <v>370</v>
      </c>
      <c r="AT396" s="222" t="s">
        <v>135</v>
      </c>
      <c r="AU396" s="222" t="s">
        <v>84</v>
      </c>
      <c r="AY396" s="18" t="s">
        <v>134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8" t="s">
        <v>82</v>
      </c>
      <c r="BK396" s="223">
        <f>ROUND(I396*H396,2)</f>
        <v>0</v>
      </c>
      <c r="BL396" s="18" t="s">
        <v>370</v>
      </c>
      <c r="BM396" s="222" t="s">
        <v>849</v>
      </c>
    </row>
    <row r="397" s="2" customFormat="1">
      <c r="A397" s="39"/>
      <c r="B397" s="40"/>
      <c r="C397" s="41"/>
      <c r="D397" s="281" t="s">
        <v>616</v>
      </c>
      <c r="E397" s="41"/>
      <c r="F397" s="282" t="s">
        <v>850</v>
      </c>
      <c r="G397" s="41"/>
      <c r="H397" s="41"/>
      <c r="I397" s="283"/>
      <c r="J397" s="41"/>
      <c r="K397" s="41"/>
      <c r="L397" s="45"/>
      <c r="M397" s="284"/>
      <c r="N397" s="285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616</v>
      </c>
      <c r="AU397" s="18" t="s">
        <v>84</v>
      </c>
    </row>
    <row r="398" s="14" customFormat="1">
      <c r="A398" s="14"/>
      <c r="B398" s="252"/>
      <c r="C398" s="253"/>
      <c r="D398" s="226" t="s">
        <v>154</v>
      </c>
      <c r="E398" s="254" t="s">
        <v>1</v>
      </c>
      <c r="F398" s="255" t="s">
        <v>618</v>
      </c>
      <c r="G398" s="253"/>
      <c r="H398" s="254" t="s">
        <v>1</v>
      </c>
      <c r="I398" s="256"/>
      <c r="J398" s="253"/>
      <c r="K398" s="253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154</v>
      </c>
      <c r="AU398" s="261" t="s">
        <v>84</v>
      </c>
      <c r="AV398" s="14" t="s">
        <v>82</v>
      </c>
      <c r="AW398" s="14" t="s">
        <v>31</v>
      </c>
      <c r="AX398" s="14" t="s">
        <v>74</v>
      </c>
      <c r="AY398" s="261" t="s">
        <v>134</v>
      </c>
    </row>
    <row r="399" s="12" customFormat="1">
      <c r="A399" s="12"/>
      <c r="B399" s="224"/>
      <c r="C399" s="225"/>
      <c r="D399" s="226" t="s">
        <v>154</v>
      </c>
      <c r="E399" s="227" t="s">
        <v>1</v>
      </c>
      <c r="F399" s="228" t="s">
        <v>7</v>
      </c>
      <c r="G399" s="225"/>
      <c r="H399" s="229">
        <v>21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35" t="s">
        <v>154</v>
      </c>
      <c r="AU399" s="235" t="s">
        <v>84</v>
      </c>
      <c r="AV399" s="12" t="s">
        <v>84</v>
      </c>
      <c r="AW399" s="12" t="s">
        <v>31</v>
      </c>
      <c r="AX399" s="12" t="s">
        <v>74</v>
      </c>
      <c r="AY399" s="235" t="s">
        <v>134</v>
      </c>
    </row>
    <row r="400" s="14" customFormat="1">
      <c r="A400" s="14"/>
      <c r="B400" s="252"/>
      <c r="C400" s="253"/>
      <c r="D400" s="226" t="s">
        <v>154</v>
      </c>
      <c r="E400" s="254" t="s">
        <v>1</v>
      </c>
      <c r="F400" s="255" t="s">
        <v>620</v>
      </c>
      <c r="G400" s="253"/>
      <c r="H400" s="254" t="s">
        <v>1</v>
      </c>
      <c r="I400" s="256"/>
      <c r="J400" s="253"/>
      <c r="K400" s="253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154</v>
      </c>
      <c r="AU400" s="261" t="s">
        <v>84</v>
      </c>
      <c r="AV400" s="14" t="s">
        <v>82</v>
      </c>
      <c r="AW400" s="14" t="s">
        <v>31</v>
      </c>
      <c r="AX400" s="14" t="s">
        <v>74</v>
      </c>
      <c r="AY400" s="261" t="s">
        <v>134</v>
      </c>
    </row>
    <row r="401" s="12" customFormat="1">
      <c r="A401" s="12"/>
      <c r="B401" s="224"/>
      <c r="C401" s="225"/>
      <c r="D401" s="226" t="s">
        <v>154</v>
      </c>
      <c r="E401" s="227" t="s">
        <v>1</v>
      </c>
      <c r="F401" s="228" t="s">
        <v>139</v>
      </c>
      <c r="G401" s="225"/>
      <c r="H401" s="229">
        <v>4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35" t="s">
        <v>154</v>
      </c>
      <c r="AU401" s="235" t="s">
        <v>84</v>
      </c>
      <c r="AV401" s="12" t="s">
        <v>84</v>
      </c>
      <c r="AW401" s="12" t="s">
        <v>31</v>
      </c>
      <c r="AX401" s="12" t="s">
        <v>74</v>
      </c>
      <c r="AY401" s="235" t="s">
        <v>134</v>
      </c>
    </row>
    <row r="402" s="14" customFormat="1">
      <c r="A402" s="14"/>
      <c r="B402" s="252"/>
      <c r="C402" s="253"/>
      <c r="D402" s="226" t="s">
        <v>154</v>
      </c>
      <c r="E402" s="254" t="s">
        <v>1</v>
      </c>
      <c r="F402" s="255" t="s">
        <v>650</v>
      </c>
      <c r="G402" s="253"/>
      <c r="H402" s="254" t="s">
        <v>1</v>
      </c>
      <c r="I402" s="256"/>
      <c r="J402" s="253"/>
      <c r="K402" s="253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154</v>
      </c>
      <c r="AU402" s="261" t="s">
        <v>84</v>
      </c>
      <c r="AV402" s="14" t="s">
        <v>82</v>
      </c>
      <c r="AW402" s="14" t="s">
        <v>31</v>
      </c>
      <c r="AX402" s="14" t="s">
        <v>74</v>
      </c>
      <c r="AY402" s="261" t="s">
        <v>134</v>
      </c>
    </row>
    <row r="403" s="12" customFormat="1">
      <c r="A403" s="12"/>
      <c r="B403" s="224"/>
      <c r="C403" s="225"/>
      <c r="D403" s="226" t="s">
        <v>154</v>
      </c>
      <c r="E403" s="227" t="s">
        <v>1</v>
      </c>
      <c r="F403" s="228" t="s">
        <v>139</v>
      </c>
      <c r="G403" s="225"/>
      <c r="H403" s="229">
        <v>4</v>
      </c>
      <c r="I403" s="230"/>
      <c r="J403" s="225"/>
      <c r="K403" s="225"/>
      <c r="L403" s="231"/>
      <c r="M403" s="232"/>
      <c r="N403" s="233"/>
      <c r="O403" s="233"/>
      <c r="P403" s="233"/>
      <c r="Q403" s="233"/>
      <c r="R403" s="233"/>
      <c r="S403" s="233"/>
      <c r="T403" s="234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35" t="s">
        <v>154</v>
      </c>
      <c r="AU403" s="235" t="s">
        <v>84</v>
      </c>
      <c r="AV403" s="12" t="s">
        <v>84</v>
      </c>
      <c r="AW403" s="12" t="s">
        <v>31</v>
      </c>
      <c r="AX403" s="12" t="s">
        <v>74</v>
      </c>
      <c r="AY403" s="235" t="s">
        <v>134</v>
      </c>
    </row>
    <row r="404" s="15" customFormat="1">
      <c r="A404" s="15"/>
      <c r="B404" s="262"/>
      <c r="C404" s="263"/>
      <c r="D404" s="226" t="s">
        <v>154</v>
      </c>
      <c r="E404" s="264" t="s">
        <v>1</v>
      </c>
      <c r="F404" s="265" t="s">
        <v>348</v>
      </c>
      <c r="G404" s="263"/>
      <c r="H404" s="266">
        <v>29</v>
      </c>
      <c r="I404" s="267"/>
      <c r="J404" s="263"/>
      <c r="K404" s="263"/>
      <c r="L404" s="268"/>
      <c r="M404" s="269"/>
      <c r="N404" s="270"/>
      <c r="O404" s="270"/>
      <c r="P404" s="270"/>
      <c r="Q404" s="270"/>
      <c r="R404" s="270"/>
      <c r="S404" s="270"/>
      <c r="T404" s="27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2" t="s">
        <v>154</v>
      </c>
      <c r="AU404" s="272" t="s">
        <v>84</v>
      </c>
      <c r="AV404" s="15" t="s">
        <v>142</v>
      </c>
      <c r="AW404" s="15" t="s">
        <v>31</v>
      </c>
      <c r="AX404" s="15" t="s">
        <v>74</v>
      </c>
      <c r="AY404" s="272" t="s">
        <v>134</v>
      </c>
    </row>
    <row r="405" s="14" customFormat="1">
      <c r="A405" s="14"/>
      <c r="B405" s="252"/>
      <c r="C405" s="253"/>
      <c r="D405" s="226" t="s">
        <v>154</v>
      </c>
      <c r="E405" s="254" t="s">
        <v>1</v>
      </c>
      <c r="F405" s="255" t="s">
        <v>827</v>
      </c>
      <c r="G405" s="253"/>
      <c r="H405" s="254" t="s">
        <v>1</v>
      </c>
      <c r="I405" s="256"/>
      <c r="J405" s="253"/>
      <c r="K405" s="253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154</v>
      </c>
      <c r="AU405" s="261" t="s">
        <v>84</v>
      </c>
      <c r="AV405" s="14" t="s">
        <v>82</v>
      </c>
      <c r="AW405" s="14" t="s">
        <v>31</v>
      </c>
      <c r="AX405" s="14" t="s">
        <v>74</v>
      </c>
      <c r="AY405" s="261" t="s">
        <v>134</v>
      </c>
    </row>
    <row r="406" s="12" customFormat="1">
      <c r="A406" s="12"/>
      <c r="B406" s="224"/>
      <c r="C406" s="225"/>
      <c r="D406" s="226" t="s">
        <v>154</v>
      </c>
      <c r="E406" s="227" t="s">
        <v>1</v>
      </c>
      <c r="F406" s="228" t="s">
        <v>828</v>
      </c>
      <c r="G406" s="225"/>
      <c r="H406" s="229">
        <v>16.954999999999998</v>
      </c>
      <c r="I406" s="230"/>
      <c r="J406" s="225"/>
      <c r="K406" s="225"/>
      <c r="L406" s="231"/>
      <c r="M406" s="232"/>
      <c r="N406" s="233"/>
      <c r="O406" s="233"/>
      <c r="P406" s="233"/>
      <c r="Q406" s="233"/>
      <c r="R406" s="233"/>
      <c r="S406" s="233"/>
      <c r="T406" s="234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35" t="s">
        <v>154</v>
      </c>
      <c r="AU406" s="235" t="s">
        <v>84</v>
      </c>
      <c r="AV406" s="12" t="s">
        <v>84</v>
      </c>
      <c r="AW406" s="12" t="s">
        <v>31</v>
      </c>
      <c r="AX406" s="12" t="s">
        <v>82</v>
      </c>
      <c r="AY406" s="235" t="s">
        <v>134</v>
      </c>
    </row>
    <row r="407" s="2" customFormat="1" ht="16.5" customHeight="1">
      <c r="A407" s="39"/>
      <c r="B407" s="40"/>
      <c r="C407" s="286" t="s">
        <v>216</v>
      </c>
      <c r="D407" s="286" t="s">
        <v>697</v>
      </c>
      <c r="E407" s="287" t="s">
        <v>851</v>
      </c>
      <c r="F407" s="288" t="s">
        <v>852</v>
      </c>
      <c r="G407" s="289" t="s">
        <v>289</v>
      </c>
      <c r="H407" s="290">
        <v>9.1560000000000006</v>
      </c>
      <c r="I407" s="291"/>
      <c r="J407" s="292">
        <f>ROUND(I407*H407,2)</f>
        <v>0</v>
      </c>
      <c r="K407" s="288" t="s">
        <v>614</v>
      </c>
      <c r="L407" s="293"/>
      <c r="M407" s="294" t="s">
        <v>1</v>
      </c>
      <c r="N407" s="295" t="s">
        <v>39</v>
      </c>
      <c r="O407" s="92"/>
      <c r="P407" s="220">
        <f>O407*H407</f>
        <v>0</v>
      </c>
      <c r="Q407" s="220">
        <v>0.001</v>
      </c>
      <c r="R407" s="220">
        <f>Q407*H407</f>
        <v>0.0091560000000000009</v>
      </c>
      <c r="S407" s="220">
        <v>0</v>
      </c>
      <c r="T407" s="22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2" t="s">
        <v>832</v>
      </c>
      <c r="AT407" s="222" t="s">
        <v>697</v>
      </c>
      <c r="AU407" s="222" t="s">
        <v>84</v>
      </c>
      <c r="AY407" s="18" t="s">
        <v>134</v>
      </c>
      <c r="BE407" s="223">
        <f>IF(N407="základní",J407,0)</f>
        <v>0</v>
      </c>
      <c r="BF407" s="223">
        <f>IF(N407="snížená",J407,0)</f>
        <v>0</v>
      </c>
      <c r="BG407" s="223">
        <f>IF(N407="zákl. přenesená",J407,0)</f>
        <v>0</v>
      </c>
      <c r="BH407" s="223">
        <f>IF(N407="sníž. přenesená",J407,0)</f>
        <v>0</v>
      </c>
      <c r="BI407" s="223">
        <f>IF(N407="nulová",J407,0)</f>
        <v>0</v>
      </c>
      <c r="BJ407" s="18" t="s">
        <v>82</v>
      </c>
      <c r="BK407" s="223">
        <f>ROUND(I407*H407,2)</f>
        <v>0</v>
      </c>
      <c r="BL407" s="18" t="s">
        <v>832</v>
      </c>
      <c r="BM407" s="222" t="s">
        <v>853</v>
      </c>
    </row>
    <row r="408" s="12" customFormat="1">
      <c r="A408" s="12"/>
      <c r="B408" s="224"/>
      <c r="C408" s="225"/>
      <c r="D408" s="226" t="s">
        <v>154</v>
      </c>
      <c r="E408" s="227" t="s">
        <v>1</v>
      </c>
      <c r="F408" s="228" t="s">
        <v>854</v>
      </c>
      <c r="G408" s="225"/>
      <c r="H408" s="229">
        <v>9.1560000000000006</v>
      </c>
      <c r="I408" s="230"/>
      <c r="J408" s="225"/>
      <c r="K408" s="225"/>
      <c r="L408" s="231"/>
      <c r="M408" s="232"/>
      <c r="N408" s="233"/>
      <c r="O408" s="233"/>
      <c r="P408" s="233"/>
      <c r="Q408" s="233"/>
      <c r="R408" s="233"/>
      <c r="S408" s="233"/>
      <c r="T408" s="234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35" t="s">
        <v>154</v>
      </c>
      <c r="AU408" s="235" t="s">
        <v>84</v>
      </c>
      <c r="AV408" s="12" t="s">
        <v>84</v>
      </c>
      <c r="AW408" s="12" t="s">
        <v>31</v>
      </c>
      <c r="AX408" s="12" t="s">
        <v>82</v>
      </c>
      <c r="AY408" s="235" t="s">
        <v>134</v>
      </c>
    </row>
    <row r="409" s="2" customFormat="1" ht="21.75" customHeight="1">
      <c r="A409" s="39"/>
      <c r="B409" s="40"/>
      <c r="C409" s="211" t="s">
        <v>397</v>
      </c>
      <c r="D409" s="211" t="s">
        <v>135</v>
      </c>
      <c r="E409" s="212" t="s">
        <v>855</v>
      </c>
      <c r="F409" s="213" t="s">
        <v>856</v>
      </c>
      <c r="G409" s="214" t="s">
        <v>145</v>
      </c>
      <c r="H409" s="215">
        <v>87</v>
      </c>
      <c r="I409" s="216"/>
      <c r="J409" s="217">
        <f>ROUND(I409*H409,2)</f>
        <v>0</v>
      </c>
      <c r="K409" s="213" t="s">
        <v>614</v>
      </c>
      <c r="L409" s="45"/>
      <c r="M409" s="218" t="s">
        <v>1</v>
      </c>
      <c r="N409" s="219" t="s">
        <v>39</v>
      </c>
      <c r="O409" s="92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2" t="s">
        <v>370</v>
      </c>
      <c r="AT409" s="222" t="s">
        <v>135</v>
      </c>
      <c r="AU409" s="222" t="s">
        <v>84</v>
      </c>
      <c r="AY409" s="18" t="s">
        <v>134</v>
      </c>
      <c r="BE409" s="223">
        <f>IF(N409="základní",J409,0)</f>
        <v>0</v>
      </c>
      <c r="BF409" s="223">
        <f>IF(N409="snížená",J409,0)</f>
        <v>0</v>
      </c>
      <c r="BG409" s="223">
        <f>IF(N409="zákl. přenesená",J409,0)</f>
        <v>0</v>
      </c>
      <c r="BH409" s="223">
        <f>IF(N409="sníž. přenesená",J409,0)</f>
        <v>0</v>
      </c>
      <c r="BI409" s="223">
        <f>IF(N409="nulová",J409,0)</f>
        <v>0</v>
      </c>
      <c r="BJ409" s="18" t="s">
        <v>82</v>
      </c>
      <c r="BK409" s="223">
        <f>ROUND(I409*H409,2)</f>
        <v>0</v>
      </c>
      <c r="BL409" s="18" t="s">
        <v>370</v>
      </c>
      <c r="BM409" s="222" t="s">
        <v>857</v>
      </c>
    </row>
    <row r="410" s="2" customFormat="1">
      <c r="A410" s="39"/>
      <c r="B410" s="40"/>
      <c r="C410" s="41"/>
      <c r="D410" s="281" t="s">
        <v>616</v>
      </c>
      <c r="E410" s="41"/>
      <c r="F410" s="282" t="s">
        <v>858</v>
      </c>
      <c r="G410" s="41"/>
      <c r="H410" s="41"/>
      <c r="I410" s="283"/>
      <c r="J410" s="41"/>
      <c r="K410" s="41"/>
      <c r="L410" s="45"/>
      <c r="M410" s="284"/>
      <c r="N410" s="285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616</v>
      </c>
      <c r="AU410" s="18" t="s">
        <v>84</v>
      </c>
    </row>
    <row r="411" s="14" customFormat="1">
      <c r="A411" s="14"/>
      <c r="B411" s="252"/>
      <c r="C411" s="253"/>
      <c r="D411" s="226" t="s">
        <v>154</v>
      </c>
      <c r="E411" s="254" t="s">
        <v>1</v>
      </c>
      <c r="F411" s="255" t="s">
        <v>859</v>
      </c>
      <c r="G411" s="253"/>
      <c r="H411" s="254" t="s">
        <v>1</v>
      </c>
      <c r="I411" s="256"/>
      <c r="J411" s="253"/>
      <c r="K411" s="253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154</v>
      </c>
      <c r="AU411" s="261" t="s">
        <v>84</v>
      </c>
      <c r="AV411" s="14" t="s">
        <v>82</v>
      </c>
      <c r="AW411" s="14" t="s">
        <v>31</v>
      </c>
      <c r="AX411" s="14" t="s">
        <v>74</v>
      </c>
      <c r="AY411" s="261" t="s">
        <v>134</v>
      </c>
    </row>
    <row r="412" s="14" customFormat="1">
      <c r="A412" s="14"/>
      <c r="B412" s="252"/>
      <c r="C412" s="253"/>
      <c r="D412" s="226" t="s">
        <v>154</v>
      </c>
      <c r="E412" s="254" t="s">
        <v>1</v>
      </c>
      <c r="F412" s="255" t="s">
        <v>618</v>
      </c>
      <c r="G412" s="253"/>
      <c r="H412" s="254" t="s">
        <v>1</v>
      </c>
      <c r="I412" s="256"/>
      <c r="J412" s="253"/>
      <c r="K412" s="253"/>
      <c r="L412" s="257"/>
      <c r="M412" s="258"/>
      <c r="N412" s="259"/>
      <c r="O412" s="259"/>
      <c r="P412" s="259"/>
      <c r="Q412" s="259"/>
      <c r="R412" s="259"/>
      <c r="S412" s="259"/>
      <c r="T412" s="26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1" t="s">
        <v>154</v>
      </c>
      <c r="AU412" s="261" t="s">
        <v>84</v>
      </c>
      <c r="AV412" s="14" t="s">
        <v>82</v>
      </c>
      <c r="AW412" s="14" t="s">
        <v>31</v>
      </c>
      <c r="AX412" s="14" t="s">
        <v>74</v>
      </c>
      <c r="AY412" s="261" t="s">
        <v>134</v>
      </c>
    </row>
    <row r="413" s="12" customFormat="1">
      <c r="A413" s="12"/>
      <c r="B413" s="224"/>
      <c r="C413" s="225"/>
      <c r="D413" s="226" t="s">
        <v>154</v>
      </c>
      <c r="E413" s="227" t="s">
        <v>1</v>
      </c>
      <c r="F413" s="228" t="s">
        <v>7</v>
      </c>
      <c r="G413" s="225"/>
      <c r="H413" s="229">
        <v>21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35" t="s">
        <v>154</v>
      </c>
      <c r="AU413" s="235" t="s">
        <v>84</v>
      </c>
      <c r="AV413" s="12" t="s">
        <v>84</v>
      </c>
      <c r="AW413" s="12" t="s">
        <v>31</v>
      </c>
      <c r="AX413" s="12" t="s">
        <v>74</v>
      </c>
      <c r="AY413" s="235" t="s">
        <v>134</v>
      </c>
    </row>
    <row r="414" s="14" customFormat="1">
      <c r="A414" s="14"/>
      <c r="B414" s="252"/>
      <c r="C414" s="253"/>
      <c r="D414" s="226" t="s">
        <v>154</v>
      </c>
      <c r="E414" s="254" t="s">
        <v>1</v>
      </c>
      <c r="F414" s="255" t="s">
        <v>620</v>
      </c>
      <c r="G414" s="253"/>
      <c r="H414" s="254" t="s">
        <v>1</v>
      </c>
      <c r="I414" s="256"/>
      <c r="J414" s="253"/>
      <c r="K414" s="253"/>
      <c r="L414" s="257"/>
      <c r="M414" s="258"/>
      <c r="N414" s="259"/>
      <c r="O414" s="259"/>
      <c r="P414" s="259"/>
      <c r="Q414" s="259"/>
      <c r="R414" s="259"/>
      <c r="S414" s="259"/>
      <c r="T414" s="26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1" t="s">
        <v>154</v>
      </c>
      <c r="AU414" s="261" t="s">
        <v>84</v>
      </c>
      <c r="AV414" s="14" t="s">
        <v>82</v>
      </c>
      <c r="AW414" s="14" t="s">
        <v>31</v>
      </c>
      <c r="AX414" s="14" t="s">
        <v>74</v>
      </c>
      <c r="AY414" s="261" t="s">
        <v>134</v>
      </c>
    </row>
    <row r="415" s="12" customFormat="1">
      <c r="A415" s="12"/>
      <c r="B415" s="224"/>
      <c r="C415" s="225"/>
      <c r="D415" s="226" t="s">
        <v>154</v>
      </c>
      <c r="E415" s="227" t="s">
        <v>1</v>
      </c>
      <c r="F415" s="228" t="s">
        <v>139</v>
      </c>
      <c r="G415" s="225"/>
      <c r="H415" s="229">
        <v>4</v>
      </c>
      <c r="I415" s="230"/>
      <c r="J415" s="225"/>
      <c r="K415" s="225"/>
      <c r="L415" s="231"/>
      <c r="M415" s="232"/>
      <c r="N415" s="233"/>
      <c r="O415" s="233"/>
      <c r="P415" s="233"/>
      <c r="Q415" s="233"/>
      <c r="R415" s="233"/>
      <c r="S415" s="233"/>
      <c r="T415" s="234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T415" s="235" t="s">
        <v>154</v>
      </c>
      <c r="AU415" s="235" t="s">
        <v>84</v>
      </c>
      <c r="AV415" s="12" t="s">
        <v>84</v>
      </c>
      <c r="AW415" s="12" t="s">
        <v>31</v>
      </c>
      <c r="AX415" s="12" t="s">
        <v>74</v>
      </c>
      <c r="AY415" s="235" t="s">
        <v>134</v>
      </c>
    </row>
    <row r="416" s="14" customFormat="1">
      <c r="A416" s="14"/>
      <c r="B416" s="252"/>
      <c r="C416" s="253"/>
      <c r="D416" s="226" t="s">
        <v>154</v>
      </c>
      <c r="E416" s="254" t="s">
        <v>1</v>
      </c>
      <c r="F416" s="255" t="s">
        <v>650</v>
      </c>
      <c r="G416" s="253"/>
      <c r="H416" s="254" t="s">
        <v>1</v>
      </c>
      <c r="I416" s="256"/>
      <c r="J416" s="253"/>
      <c r="K416" s="253"/>
      <c r="L416" s="257"/>
      <c r="M416" s="258"/>
      <c r="N416" s="259"/>
      <c r="O416" s="259"/>
      <c r="P416" s="259"/>
      <c r="Q416" s="259"/>
      <c r="R416" s="259"/>
      <c r="S416" s="259"/>
      <c r="T416" s="26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1" t="s">
        <v>154</v>
      </c>
      <c r="AU416" s="261" t="s">
        <v>84</v>
      </c>
      <c r="AV416" s="14" t="s">
        <v>82</v>
      </c>
      <c r="AW416" s="14" t="s">
        <v>31</v>
      </c>
      <c r="AX416" s="14" t="s">
        <v>74</v>
      </c>
      <c r="AY416" s="261" t="s">
        <v>134</v>
      </c>
    </row>
    <row r="417" s="12" customFormat="1">
      <c r="A417" s="12"/>
      <c r="B417" s="224"/>
      <c r="C417" s="225"/>
      <c r="D417" s="226" t="s">
        <v>154</v>
      </c>
      <c r="E417" s="227" t="s">
        <v>1</v>
      </c>
      <c r="F417" s="228" t="s">
        <v>139</v>
      </c>
      <c r="G417" s="225"/>
      <c r="H417" s="229">
        <v>4</v>
      </c>
      <c r="I417" s="230"/>
      <c r="J417" s="225"/>
      <c r="K417" s="225"/>
      <c r="L417" s="231"/>
      <c r="M417" s="232"/>
      <c r="N417" s="233"/>
      <c r="O417" s="233"/>
      <c r="P417" s="233"/>
      <c r="Q417" s="233"/>
      <c r="R417" s="233"/>
      <c r="S417" s="233"/>
      <c r="T417" s="234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T417" s="235" t="s">
        <v>154</v>
      </c>
      <c r="AU417" s="235" t="s">
        <v>84</v>
      </c>
      <c r="AV417" s="12" t="s">
        <v>84</v>
      </c>
      <c r="AW417" s="12" t="s">
        <v>31</v>
      </c>
      <c r="AX417" s="12" t="s">
        <v>74</v>
      </c>
      <c r="AY417" s="235" t="s">
        <v>134</v>
      </c>
    </row>
    <row r="418" s="15" customFormat="1">
      <c r="A418" s="15"/>
      <c r="B418" s="262"/>
      <c r="C418" s="263"/>
      <c r="D418" s="226" t="s">
        <v>154</v>
      </c>
      <c r="E418" s="264" t="s">
        <v>1</v>
      </c>
      <c r="F418" s="265" t="s">
        <v>348</v>
      </c>
      <c r="G418" s="263"/>
      <c r="H418" s="266">
        <v>29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2" t="s">
        <v>154</v>
      </c>
      <c r="AU418" s="272" t="s">
        <v>84</v>
      </c>
      <c r="AV418" s="15" t="s">
        <v>142</v>
      </c>
      <c r="AW418" s="15" t="s">
        <v>31</v>
      </c>
      <c r="AX418" s="15" t="s">
        <v>74</v>
      </c>
      <c r="AY418" s="272" t="s">
        <v>134</v>
      </c>
    </row>
    <row r="419" s="12" customFormat="1">
      <c r="A419" s="12"/>
      <c r="B419" s="224"/>
      <c r="C419" s="225"/>
      <c r="D419" s="226" t="s">
        <v>154</v>
      </c>
      <c r="E419" s="227" t="s">
        <v>1</v>
      </c>
      <c r="F419" s="228" t="s">
        <v>860</v>
      </c>
      <c r="G419" s="225"/>
      <c r="H419" s="229">
        <v>87</v>
      </c>
      <c r="I419" s="230"/>
      <c r="J419" s="225"/>
      <c r="K419" s="225"/>
      <c r="L419" s="231"/>
      <c r="M419" s="232"/>
      <c r="N419" s="233"/>
      <c r="O419" s="233"/>
      <c r="P419" s="233"/>
      <c r="Q419" s="233"/>
      <c r="R419" s="233"/>
      <c r="S419" s="233"/>
      <c r="T419" s="234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35" t="s">
        <v>154</v>
      </c>
      <c r="AU419" s="235" t="s">
        <v>84</v>
      </c>
      <c r="AV419" s="12" t="s">
        <v>84</v>
      </c>
      <c r="AW419" s="12" t="s">
        <v>31</v>
      </c>
      <c r="AX419" s="12" t="s">
        <v>82</v>
      </c>
      <c r="AY419" s="235" t="s">
        <v>134</v>
      </c>
    </row>
    <row r="420" s="2" customFormat="1" ht="21.75" customHeight="1">
      <c r="A420" s="39"/>
      <c r="B420" s="40"/>
      <c r="C420" s="211" t="s">
        <v>300</v>
      </c>
      <c r="D420" s="211" t="s">
        <v>135</v>
      </c>
      <c r="E420" s="212" t="s">
        <v>861</v>
      </c>
      <c r="F420" s="213" t="s">
        <v>862</v>
      </c>
      <c r="G420" s="214" t="s">
        <v>145</v>
      </c>
      <c r="H420" s="215">
        <v>248</v>
      </c>
      <c r="I420" s="216"/>
      <c r="J420" s="217">
        <f>ROUND(I420*H420,2)</f>
        <v>0</v>
      </c>
      <c r="K420" s="213" t="s">
        <v>614</v>
      </c>
      <c r="L420" s="45"/>
      <c r="M420" s="218" t="s">
        <v>1</v>
      </c>
      <c r="N420" s="219" t="s">
        <v>39</v>
      </c>
      <c r="O420" s="92"/>
      <c r="P420" s="220">
        <f>O420*H420</f>
        <v>0</v>
      </c>
      <c r="Q420" s="220">
        <v>0</v>
      </c>
      <c r="R420" s="220">
        <f>Q420*H420</f>
        <v>0</v>
      </c>
      <c r="S420" s="220">
        <v>0</v>
      </c>
      <c r="T420" s="22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2" t="s">
        <v>370</v>
      </c>
      <c r="AT420" s="222" t="s">
        <v>135</v>
      </c>
      <c r="AU420" s="222" t="s">
        <v>84</v>
      </c>
      <c r="AY420" s="18" t="s">
        <v>134</v>
      </c>
      <c r="BE420" s="223">
        <f>IF(N420="základní",J420,0)</f>
        <v>0</v>
      </c>
      <c r="BF420" s="223">
        <f>IF(N420="snížená",J420,0)</f>
        <v>0</v>
      </c>
      <c r="BG420" s="223">
        <f>IF(N420="zákl. přenesená",J420,0)</f>
        <v>0</v>
      </c>
      <c r="BH420" s="223">
        <f>IF(N420="sníž. přenesená",J420,0)</f>
        <v>0</v>
      </c>
      <c r="BI420" s="223">
        <f>IF(N420="nulová",J420,0)</f>
        <v>0</v>
      </c>
      <c r="BJ420" s="18" t="s">
        <v>82</v>
      </c>
      <c r="BK420" s="223">
        <f>ROUND(I420*H420,2)</f>
        <v>0</v>
      </c>
      <c r="BL420" s="18" t="s">
        <v>370</v>
      </c>
      <c r="BM420" s="222" t="s">
        <v>863</v>
      </c>
    </row>
    <row r="421" s="2" customFormat="1">
      <c r="A421" s="39"/>
      <c r="B421" s="40"/>
      <c r="C421" s="41"/>
      <c r="D421" s="281" t="s">
        <v>616</v>
      </c>
      <c r="E421" s="41"/>
      <c r="F421" s="282" t="s">
        <v>864</v>
      </c>
      <c r="G421" s="41"/>
      <c r="H421" s="41"/>
      <c r="I421" s="283"/>
      <c r="J421" s="41"/>
      <c r="K421" s="41"/>
      <c r="L421" s="45"/>
      <c r="M421" s="284"/>
      <c r="N421" s="285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616</v>
      </c>
      <c r="AU421" s="18" t="s">
        <v>84</v>
      </c>
    </row>
    <row r="422" s="14" customFormat="1">
      <c r="A422" s="14"/>
      <c r="B422" s="252"/>
      <c r="C422" s="253"/>
      <c r="D422" s="226" t="s">
        <v>154</v>
      </c>
      <c r="E422" s="254" t="s">
        <v>1</v>
      </c>
      <c r="F422" s="255" t="s">
        <v>865</v>
      </c>
      <c r="G422" s="253"/>
      <c r="H422" s="254" t="s">
        <v>1</v>
      </c>
      <c r="I422" s="256"/>
      <c r="J422" s="253"/>
      <c r="K422" s="253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154</v>
      </c>
      <c r="AU422" s="261" t="s">
        <v>84</v>
      </c>
      <c r="AV422" s="14" t="s">
        <v>82</v>
      </c>
      <c r="AW422" s="14" t="s">
        <v>31</v>
      </c>
      <c r="AX422" s="14" t="s">
        <v>74</v>
      </c>
      <c r="AY422" s="261" t="s">
        <v>134</v>
      </c>
    </row>
    <row r="423" s="14" customFormat="1">
      <c r="A423" s="14"/>
      <c r="B423" s="252"/>
      <c r="C423" s="253"/>
      <c r="D423" s="226" t="s">
        <v>154</v>
      </c>
      <c r="E423" s="254" t="s">
        <v>1</v>
      </c>
      <c r="F423" s="255" t="s">
        <v>866</v>
      </c>
      <c r="G423" s="253"/>
      <c r="H423" s="254" t="s">
        <v>1</v>
      </c>
      <c r="I423" s="256"/>
      <c r="J423" s="253"/>
      <c r="K423" s="253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154</v>
      </c>
      <c r="AU423" s="261" t="s">
        <v>84</v>
      </c>
      <c r="AV423" s="14" t="s">
        <v>82</v>
      </c>
      <c r="AW423" s="14" t="s">
        <v>31</v>
      </c>
      <c r="AX423" s="14" t="s">
        <v>74</v>
      </c>
      <c r="AY423" s="261" t="s">
        <v>134</v>
      </c>
    </row>
    <row r="424" s="12" customFormat="1">
      <c r="A424" s="12"/>
      <c r="B424" s="224"/>
      <c r="C424" s="225"/>
      <c r="D424" s="226" t="s">
        <v>154</v>
      </c>
      <c r="E424" s="227" t="s">
        <v>1</v>
      </c>
      <c r="F424" s="228" t="s">
        <v>867</v>
      </c>
      <c r="G424" s="225"/>
      <c r="H424" s="229">
        <v>216</v>
      </c>
      <c r="I424" s="230"/>
      <c r="J424" s="225"/>
      <c r="K424" s="225"/>
      <c r="L424" s="231"/>
      <c r="M424" s="232"/>
      <c r="N424" s="233"/>
      <c r="O424" s="233"/>
      <c r="P424" s="233"/>
      <c r="Q424" s="233"/>
      <c r="R424" s="233"/>
      <c r="S424" s="233"/>
      <c r="T424" s="234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35" t="s">
        <v>154</v>
      </c>
      <c r="AU424" s="235" t="s">
        <v>84</v>
      </c>
      <c r="AV424" s="12" t="s">
        <v>84</v>
      </c>
      <c r="AW424" s="12" t="s">
        <v>31</v>
      </c>
      <c r="AX424" s="12" t="s">
        <v>74</v>
      </c>
      <c r="AY424" s="235" t="s">
        <v>134</v>
      </c>
    </row>
    <row r="425" s="14" customFormat="1">
      <c r="A425" s="14"/>
      <c r="B425" s="252"/>
      <c r="C425" s="253"/>
      <c r="D425" s="226" t="s">
        <v>154</v>
      </c>
      <c r="E425" s="254" t="s">
        <v>1</v>
      </c>
      <c r="F425" s="255" t="s">
        <v>868</v>
      </c>
      <c r="G425" s="253"/>
      <c r="H425" s="254" t="s">
        <v>1</v>
      </c>
      <c r="I425" s="256"/>
      <c r="J425" s="253"/>
      <c r="K425" s="253"/>
      <c r="L425" s="257"/>
      <c r="M425" s="258"/>
      <c r="N425" s="259"/>
      <c r="O425" s="259"/>
      <c r="P425" s="259"/>
      <c r="Q425" s="259"/>
      <c r="R425" s="259"/>
      <c r="S425" s="259"/>
      <c r="T425" s="26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1" t="s">
        <v>154</v>
      </c>
      <c r="AU425" s="261" t="s">
        <v>84</v>
      </c>
      <c r="AV425" s="14" t="s">
        <v>82</v>
      </c>
      <c r="AW425" s="14" t="s">
        <v>31</v>
      </c>
      <c r="AX425" s="14" t="s">
        <v>74</v>
      </c>
      <c r="AY425" s="261" t="s">
        <v>134</v>
      </c>
    </row>
    <row r="426" s="12" customFormat="1">
      <c r="A426" s="12"/>
      <c r="B426" s="224"/>
      <c r="C426" s="225"/>
      <c r="D426" s="226" t="s">
        <v>154</v>
      </c>
      <c r="E426" s="227" t="s">
        <v>1</v>
      </c>
      <c r="F426" s="228" t="s">
        <v>869</v>
      </c>
      <c r="G426" s="225"/>
      <c r="H426" s="229">
        <v>32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35" t="s">
        <v>154</v>
      </c>
      <c r="AU426" s="235" t="s">
        <v>84</v>
      </c>
      <c r="AV426" s="12" t="s">
        <v>84</v>
      </c>
      <c r="AW426" s="12" t="s">
        <v>31</v>
      </c>
      <c r="AX426" s="12" t="s">
        <v>74</v>
      </c>
      <c r="AY426" s="235" t="s">
        <v>134</v>
      </c>
    </row>
    <row r="427" s="13" customFormat="1">
      <c r="A427" s="13"/>
      <c r="B427" s="236"/>
      <c r="C427" s="237"/>
      <c r="D427" s="226" t="s">
        <v>154</v>
      </c>
      <c r="E427" s="238" t="s">
        <v>1</v>
      </c>
      <c r="F427" s="239" t="s">
        <v>156</v>
      </c>
      <c r="G427" s="237"/>
      <c r="H427" s="240">
        <v>248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154</v>
      </c>
      <c r="AU427" s="246" t="s">
        <v>84</v>
      </c>
      <c r="AV427" s="13" t="s">
        <v>139</v>
      </c>
      <c r="AW427" s="13" t="s">
        <v>31</v>
      </c>
      <c r="AX427" s="13" t="s">
        <v>82</v>
      </c>
      <c r="AY427" s="246" t="s">
        <v>134</v>
      </c>
    </row>
    <row r="428" s="2" customFormat="1" ht="24.15" customHeight="1">
      <c r="A428" s="39"/>
      <c r="B428" s="40"/>
      <c r="C428" s="211" t="s">
        <v>411</v>
      </c>
      <c r="D428" s="211" t="s">
        <v>135</v>
      </c>
      <c r="E428" s="212" t="s">
        <v>870</v>
      </c>
      <c r="F428" s="213" t="s">
        <v>871</v>
      </c>
      <c r="G428" s="214" t="s">
        <v>145</v>
      </c>
      <c r="H428" s="215">
        <v>62</v>
      </c>
      <c r="I428" s="216"/>
      <c r="J428" s="217">
        <f>ROUND(I428*H428,2)</f>
        <v>0</v>
      </c>
      <c r="K428" s="213" t="s">
        <v>614</v>
      </c>
      <c r="L428" s="45"/>
      <c r="M428" s="218" t="s">
        <v>1</v>
      </c>
      <c r="N428" s="219" t="s">
        <v>39</v>
      </c>
      <c r="O428" s="92"/>
      <c r="P428" s="220">
        <f>O428*H428</f>
        <v>0</v>
      </c>
      <c r="Q428" s="220">
        <v>0</v>
      </c>
      <c r="R428" s="220">
        <f>Q428*H428</f>
        <v>0</v>
      </c>
      <c r="S428" s="220">
        <v>0</v>
      </c>
      <c r="T428" s="22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2" t="s">
        <v>370</v>
      </c>
      <c r="AT428" s="222" t="s">
        <v>135</v>
      </c>
      <c r="AU428" s="222" t="s">
        <v>84</v>
      </c>
      <c r="AY428" s="18" t="s">
        <v>134</v>
      </c>
      <c r="BE428" s="223">
        <f>IF(N428="základní",J428,0)</f>
        <v>0</v>
      </c>
      <c r="BF428" s="223">
        <f>IF(N428="snížená",J428,0)</f>
        <v>0</v>
      </c>
      <c r="BG428" s="223">
        <f>IF(N428="zákl. přenesená",J428,0)</f>
        <v>0</v>
      </c>
      <c r="BH428" s="223">
        <f>IF(N428="sníž. přenesená",J428,0)</f>
        <v>0</v>
      </c>
      <c r="BI428" s="223">
        <f>IF(N428="nulová",J428,0)</f>
        <v>0</v>
      </c>
      <c r="BJ428" s="18" t="s">
        <v>82</v>
      </c>
      <c r="BK428" s="223">
        <f>ROUND(I428*H428,2)</f>
        <v>0</v>
      </c>
      <c r="BL428" s="18" t="s">
        <v>370</v>
      </c>
      <c r="BM428" s="222" t="s">
        <v>872</v>
      </c>
    </row>
    <row r="429" s="2" customFormat="1">
      <c r="A429" s="39"/>
      <c r="B429" s="40"/>
      <c r="C429" s="41"/>
      <c r="D429" s="281" t="s">
        <v>616</v>
      </c>
      <c r="E429" s="41"/>
      <c r="F429" s="282" t="s">
        <v>873</v>
      </c>
      <c r="G429" s="41"/>
      <c r="H429" s="41"/>
      <c r="I429" s="283"/>
      <c r="J429" s="41"/>
      <c r="K429" s="41"/>
      <c r="L429" s="45"/>
      <c r="M429" s="284"/>
      <c r="N429" s="285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616</v>
      </c>
      <c r="AU429" s="18" t="s">
        <v>84</v>
      </c>
    </row>
    <row r="430" s="14" customFormat="1">
      <c r="A430" s="14"/>
      <c r="B430" s="252"/>
      <c r="C430" s="253"/>
      <c r="D430" s="226" t="s">
        <v>154</v>
      </c>
      <c r="E430" s="254" t="s">
        <v>1</v>
      </c>
      <c r="F430" s="255" t="s">
        <v>874</v>
      </c>
      <c r="G430" s="253"/>
      <c r="H430" s="254" t="s">
        <v>1</v>
      </c>
      <c r="I430" s="256"/>
      <c r="J430" s="253"/>
      <c r="K430" s="253"/>
      <c r="L430" s="257"/>
      <c r="M430" s="258"/>
      <c r="N430" s="259"/>
      <c r="O430" s="259"/>
      <c r="P430" s="259"/>
      <c r="Q430" s="259"/>
      <c r="R430" s="259"/>
      <c r="S430" s="259"/>
      <c r="T430" s="26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1" t="s">
        <v>154</v>
      </c>
      <c r="AU430" s="261" t="s">
        <v>84</v>
      </c>
      <c r="AV430" s="14" t="s">
        <v>82</v>
      </c>
      <c r="AW430" s="14" t="s">
        <v>31</v>
      </c>
      <c r="AX430" s="14" t="s">
        <v>74</v>
      </c>
      <c r="AY430" s="261" t="s">
        <v>134</v>
      </c>
    </row>
    <row r="431" s="12" customFormat="1">
      <c r="A431" s="12"/>
      <c r="B431" s="224"/>
      <c r="C431" s="225"/>
      <c r="D431" s="226" t="s">
        <v>154</v>
      </c>
      <c r="E431" s="227" t="s">
        <v>1</v>
      </c>
      <c r="F431" s="228" t="s">
        <v>875</v>
      </c>
      <c r="G431" s="225"/>
      <c r="H431" s="229">
        <v>54</v>
      </c>
      <c r="I431" s="230"/>
      <c r="J431" s="225"/>
      <c r="K431" s="225"/>
      <c r="L431" s="231"/>
      <c r="M431" s="232"/>
      <c r="N431" s="233"/>
      <c r="O431" s="233"/>
      <c r="P431" s="233"/>
      <c r="Q431" s="233"/>
      <c r="R431" s="233"/>
      <c r="S431" s="233"/>
      <c r="T431" s="234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T431" s="235" t="s">
        <v>154</v>
      </c>
      <c r="AU431" s="235" t="s">
        <v>84</v>
      </c>
      <c r="AV431" s="12" t="s">
        <v>84</v>
      </c>
      <c r="AW431" s="12" t="s">
        <v>31</v>
      </c>
      <c r="AX431" s="12" t="s">
        <v>74</v>
      </c>
      <c r="AY431" s="235" t="s">
        <v>134</v>
      </c>
    </row>
    <row r="432" s="14" customFormat="1">
      <c r="A432" s="14"/>
      <c r="B432" s="252"/>
      <c r="C432" s="253"/>
      <c r="D432" s="226" t="s">
        <v>154</v>
      </c>
      <c r="E432" s="254" t="s">
        <v>1</v>
      </c>
      <c r="F432" s="255" t="s">
        <v>876</v>
      </c>
      <c r="G432" s="253"/>
      <c r="H432" s="254" t="s">
        <v>1</v>
      </c>
      <c r="I432" s="256"/>
      <c r="J432" s="253"/>
      <c r="K432" s="253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154</v>
      </c>
      <c r="AU432" s="261" t="s">
        <v>84</v>
      </c>
      <c r="AV432" s="14" t="s">
        <v>82</v>
      </c>
      <c r="AW432" s="14" t="s">
        <v>31</v>
      </c>
      <c r="AX432" s="14" t="s">
        <v>74</v>
      </c>
      <c r="AY432" s="261" t="s">
        <v>134</v>
      </c>
    </row>
    <row r="433" s="12" customFormat="1">
      <c r="A433" s="12"/>
      <c r="B433" s="224"/>
      <c r="C433" s="225"/>
      <c r="D433" s="226" t="s">
        <v>154</v>
      </c>
      <c r="E433" s="227" t="s">
        <v>1</v>
      </c>
      <c r="F433" s="228" t="s">
        <v>877</v>
      </c>
      <c r="G433" s="225"/>
      <c r="H433" s="229">
        <v>8</v>
      </c>
      <c r="I433" s="230"/>
      <c r="J433" s="225"/>
      <c r="K433" s="225"/>
      <c r="L433" s="231"/>
      <c r="M433" s="232"/>
      <c r="N433" s="233"/>
      <c r="O433" s="233"/>
      <c r="P433" s="233"/>
      <c r="Q433" s="233"/>
      <c r="R433" s="233"/>
      <c r="S433" s="233"/>
      <c r="T433" s="234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235" t="s">
        <v>154</v>
      </c>
      <c r="AU433" s="235" t="s">
        <v>84</v>
      </c>
      <c r="AV433" s="12" t="s">
        <v>84</v>
      </c>
      <c r="AW433" s="12" t="s">
        <v>31</v>
      </c>
      <c r="AX433" s="12" t="s">
        <v>74</v>
      </c>
      <c r="AY433" s="235" t="s">
        <v>134</v>
      </c>
    </row>
    <row r="434" s="13" customFormat="1">
      <c r="A434" s="13"/>
      <c r="B434" s="236"/>
      <c r="C434" s="237"/>
      <c r="D434" s="226" t="s">
        <v>154</v>
      </c>
      <c r="E434" s="238" t="s">
        <v>1</v>
      </c>
      <c r="F434" s="239" t="s">
        <v>156</v>
      </c>
      <c r="G434" s="237"/>
      <c r="H434" s="240">
        <v>62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6" t="s">
        <v>154</v>
      </c>
      <c r="AU434" s="246" t="s">
        <v>84</v>
      </c>
      <c r="AV434" s="13" t="s">
        <v>139</v>
      </c>
      <c r="AW434" s="13" t="s">
        <v>31</v>
      </c>
      <c r="AX434" s="13" t="s">
        <v>82</v>
      </c>
      <c r="AY434" s="246" t="s">
        <v>134</v>
      </c>
    </row>
    <row r="435" s="2" customFormat="1" ht="16.5" customHeight="1">
      <c r="A435" s="39"/>
      <c r="B435" s="40"/>
      <c r="C435" s="286" t="s">
        <v>303</v>
      </c>
      <c r="D435" s="286" t="s">
        <v>697</v>
      </c>
      <c r="E435" s="287" t="s">
        <v>878</v>
      </c>
      <c r="F435" s="288" t="s">
        <v>879</v>
      </c>
      <c r="G435" s="289" t="s">
        <v>145</v>
      </c>
      <c r="H435" s="290">
        <v>62</v>
      </c>
      <c r="I435" s="291"/>
      <c r="J435" s="292">
        <f>ROUND(I435*H435,2)</f>
        <v>0</v>
      </c>
      <c r="K435" s="288" t="s">
        <v>1</v>
      </c>
      <c r="L435" s="293"/>
      <c r="M435" s="294" t="s">
        <v>1</v>
      </c>
      <c r="N435" s="295" t="s">
        <v>39</v>
      </c>
      <c r="O435" s="92"/>
      <c r="P435" s="220">
        <f>O435*H435</f>
        <v>0</v>
      </c>
      <c r="Q435" s="220">
        <v>0</v>
      </c>
      <c r="R435" s="220">
        <f>Q435*H435</f>
        <v>0</v>
      </c>
      <c r="S435" s="220">
        <v>0</v>
      </c>
      <c r="T435" s="22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2" t="s">
        <v>832</v>
      </c>
      <c r="AT435" s="222" t="s">
        <v>697</v>
      </c>
      <c r="AU435" s="222" t="s">
        <v>84</v>
      </c>
      <c r="AY435" s="18" t="s">
        <v>134</v>
      </c>
      <c r="BE435" s="223">
        <f>IF(N435="základní",J435,0)</f>
        <v>0</v>
      </c>
      <c r="BF435" s="223">
        <f>IF(N435="snížená",J435,0)</f>
        <v>0</v>
      </c>
      <c r="BG435" s="223">
        <f>IF(N435="zákl. přenesená",J435,0)</f>
        <v>0</v>
      </c>
      <c r="BH435" s="223">
        <f>IF(N435="sníž. přenesená",J435,0)</f>
        <v>0</v>
      </c>
      <c r="BI435" s="223">
        <f>IF(N435="nulová",J435,0)</f>
        <v>0</v>
      </c>
      <c r="BJ435" s="18" t="s">
        <v>82</v>
      </c>
      <c r="BK435" s="223">
        <f>ROUND(I435*H435,2)</f>
        <v>0</v>
      </c>
      <c r="BL435" s="18" t="s">
        <v>832</v>
      </c>
      <c r="BM435" s="222" t="s">
        <v>880</v>
      </c>
    </row>
    <row r="436" s="2" customFormat="1" ht="16.5" customHeight="1">
      <c r="A436" s="39"/>
      <c r="B436" s="40"/>
      <c r="C436" s="211" t="s">
        <v>425</v>
      </c>
      <c r="D436" s="211" t="s">
        <v>135</v>
      </c>
      <c r="E436" s="212" t="s">
        <v>881</v>
      </c>
      <c r="F436" s="213" t="s">
        <v>882</v>
      </c>
      <c r="G436" s="214" t="s">
        <v>145</v>
      </c>
      <c r="H436" s="215">
        <v>29</v>
      </c>
      <c r="I436" s="216"/>
      <c r="J436" s="217">
        <f>ROUND(I436*H436,2)</f>
        <v>0</v>
      </c>
      <c r="K436" s="213" t="s">
        <v>614</v>
      </c>
      <c r="L436" s="45"/>
      <c r="M436" s="218" t="s">
        <v>1</v>
      </c>
      <c r="N436" s="219" t="s">
        <v>39</v>
      </c>
      <c r="O436" s="92"/>
      <c r="P436" s="220">
        <f>O436*H436</f>
        <v>0</v>
      </c>
      <c r="Q436" s="220">
        <v>0</v>
      </c>
      <c r="R436" s="220">
        <f>Q436*H436</f>
        <v>0</v>
      </c>
      <c r="S436" s="220">
        <v>0</v>
      </c>
      <c r="T436" s="22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2" t="s">
        <v>370</v>
      </c>
      <c r="AT436" s="222" t="s">
        <v>135</v>
      </c>
      <c r="AU436" s="222" t="s">
        <v>84</v>
      </c>
      <c r="AY436" s="18" t="s">
        <v>134</v>
      </c>
      <c r="BE436" s="223">
        <f>IF(N436="základní",J436,0)</f>
        <v>0</v>
      </c>
      <c r="BF436" s="223">
        <f>IF(N436="snížená",J436,0)</f>
        <v>0</v>
      </c>
      <c r="BG436" s="223">
        <f>IF(N436="zákl. přenesená",J436,0)</f>
        <v>0</v>
      </c>
      <c r="BH436" s="223">
        <f>IF(N436="sníž. přenesená",J436,0)</f>
        <v>0</v>
      </c>
      <c r="BI436" s="223">
        <f>IF(N436="nulová",J436,0)</f>
        <v>0</v>
      </c>
      <c r="BJ436" s="18" t="s">
        <v>82</v>
      </c>
      <c r="BK436" s="223">
        <f>ROUND(I436*H436,2)</f>
        <v>0</v>
      </c>
      <c r="BL436" s="18" t="s">
        <v>370</v>
      </c>
      <c r="BM436" s="222" t="s">
        <v>883</v>
      </c>
    </row>
    <row r="437" s="2" customFormat="1">
      <c r="A437" s="39"/>
      <c r="B437" s="40"/>
      <c r="C437" s="41"/>
      <c r="D437" s="281" t="s">
        <v>616</v>
      </c>
      <c r="E437" s="41"/>
      <c r="F437" s="282" t="s">
        <v>884</v>
      </c>
      <c r="G437" s="41"/>
      <c r="H437" s="41"/>
      <c r="I437" s="283"/>
      <c r="J437" s="41"/>
      <c r="K437" s="41"/>
      <c r="L437" s="45"/>
      <c r="M437" s="284"/>
      <c r="N437" s="285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616</v>
      </c>
      <c r="AU437" s="18" t="s">
        <v>84</v>
      </c>
    </row>
    <row r="438" s="14" customFormat="1">
      <c r="A438" s="14"/>
      <c r="B438" s="252"/>
      <c r="C438" s="253"/>
      <c r="D438" s="226" t="s">
        <v>154</v>
      </c>
      <c r="E438" s="254" t="s">
        <v>1</v>
      </c>
      <c r="F438" s="255" t="s">
        <v>618</v>
      </c>
      <c r="G438" s="253"/>
      <c r="H438" s="254" t="s">
        <v>1</v>
      </c>
      <c r="I438" s="256"/>
      <c r="J438" s="253"/>
      <c r="K438" s="253"/>
      <c r="L438" s="257"/>
      <c r="M438" s="258"/>
      <c r="N438" s="259"/>
      <c r="O438" s="259"/>
      <c r="P438" s="259"/>
      <c r="Q438" s="259"/>
      <c r="R438" s="259"/>
      <c r="S438" s="259"/>
      <c r="T438" s="26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1" t="s">
        <v>154</v>
      </c>
      <c r="AU438" s="261" t="s">
        <v>84</v>
      </c>
      <c r="AV438" s="14" t="s">
        <v>82</v>
      </c>
      <c r="AW438" s="14" t="s">
        <v>31</v>
      </c>
      <c r="AX438" s="14" t="s">
        <v>74</v>
      </c>
      <c r="AY438" s="261" t="s">
        <v>134</v>
      </c>
    </row>
    <row r="439" s="12" customFormat="1">
      <c r="A439" s="12"/>
      <c r="B439" s="224"/>
      <c r="C439" s="225"/>
      <c r="D439" s="226" t="s">
        <v>154</v>
      </c>
      <c r="E439" s="227" t="s">
        <v>1</v>
      </c>
      <c r="F439" s="228" t="s">
        <v>7</v>
      </c>
      <c r="G439" s="225"/>
      <c r="H439" s="229">
        <v>21</v>
      </c>
      <c r="I439" s="230"/>
      <c r="J439" s="225"/>
      <c r="K439" s="225"/>
      <c r="L439" s="231"/>
      <c r="M439" s="232"/>
      <c r="N439" s="233"/>
      <c r="O439" s="233"/>
      <c r="P439" s="233"/>
      <c r="Q439" s="233"/>
      <c r="R439" s="233"/>
      <c r="S439" s="233"/>
      <c r="T439" s="234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T439" s="235" t="s">
        <v>154</v>
      </c>
      <c r="AU439" s="235" t="s">
        <v>84</v>
      </c>
      <c r="AV439" s="12" t="s">
        <v>84</v>
      </c>
      <c r="AW439" s="12" t="s">
        <v>31</v>
      </c>
      <c r="AX439" s="12" t="s">
        <v>74</v>
      </c>
      <c r="AY439" s="235" t="s">
        <v>134</v>
      </c>
    </row>
    <row r="440" s="14" customFormat="1">
      <c r="A440" s="14"/>
      <c r="B440" s="252"/>
      <c r="C440" s="253"/>
      <c r="D440" s="226" t="s">
        <v>154</v>
      </c>
      <c r="E440" s="254" t="s">
        <v>1</v>
      </c>
      <c r="F440" s="255" t="s">
        <v>620</v>
      </c>
      <c r="G440" s="253"/>
      <c r="H440" s="254" t="s">
        <v>1</v>
      </c>
      <c r="I440" s="256"/>
      <c r="J440" s="253"/>
      <c r="K440" s="253"/>
      <c r="L440" s="257"/>
      <c r="M440" s="258"/>
      <c r="N440" s="259"/>
      <c r="O440" s="259"/>
      <c r="P440" s="259"/>
      <c r="Q440" s="259"/>
      <c r="R440" s="259"/>
      <c r="S440" s="259"/>
      <c r="T440" s="26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1" t="s">
        <v>154</v>
      </c>
      <c r="AU440" s="261" t="s">
        <v>84</v>
      </c>
      <c r="AV440" s="14" t="s">
        <v>82</v>
      </c>
      <c r="AW440" s="14" t="s">
        <v>31</v>
      </c>
      <c r="AX440" s="14" t="s">
        <v>74</v>
      </c>
      <c r="AY440" s="261" t="s">
        <v>134</v>
      </c>
    </row>
    <row r="441" s="12" customFormat="1">
      <c r="A441" s="12"/>
      <c r="B441" s="224"/>
      <c r="C441" s="225"/>
      <c r="D441" s="226" t="s">
        <v>154</v>
      </c>
      <c r="E441" s="227" t="s">
        <v>1</v>
      </c>
      <c r="F441" s="228" t="s">
        <v>139</v>
      </c>
      <c r="G441" s="225"/>
      <c r="H441" s="229">
        <v>4</v>
      </c>
      <c r="I441" s="230"/>
      <c r="J441" s="225"/>
      <c r="K441" s="225"/>
      <c r="L441" s="231"/>
      <c r="M441" s="232"/>
      <c r="N441" s="233"/>
      <c r="O441" s="233"/>
      <c r="P441" s="233"/>
      <c r="Q441" s="233"/>
      <c r="R441" s="233"/>
      <c r="S441" s="233"/>
      <c r="T441" s="234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T441" s="235" t="s">
        <v>154</v>
      </c>
      <c r="AU441" s="235" t="s">
        <v>84</v>
      </c>
      <c r="AV441" s="12" t="s">
        <v>84</v>
      </c>
      <c r="AW441" s="12" t="s">
        <v>31</v>
      </c>
      <c r="AX441" s="12" t="s">
        <v>74</v>
      </c>
      <c r="AY441" s="235" t="s">
        <v>134</v>
      </c>
    </row>
    <row r="442" s="14" customFormat="1">
      <c r="A442" s="14"/>
      <c r="B442" s="252"/>
      <c r="C442" s="253"/>
      <c r="D442" s="226" t="s">
        <v>154</v>
      </c>
      <c r="E442" s="254" t="s">
        <v>1</v>
      </c>
      <c r="F442" s="255" t="s">
        <v>650</v>
      </c>
      <c r="G442" s="253"/>
      <c r="H442" s="254" t="s">
        <v>1</v>
      </c>
      <c r="I442" s="256"/>
      <c r="J442" s="253"/>
      <c r="K442" s="253"/>
      <c r="L442" s="257"/>
      <c r="M442" s="258"/>
      <c r="N442" s="259"/>
      <c r="O442" s="259"/>
      <c r="P442" s="259"/>
      <c r="Q442" s="259"/>
      <c r="R442" s="259"/>
      <c r="S442" s="259"/>
      <c r="T442" s="26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1" t="s">
        <v>154</v>
      </c>
      <c r="AU442" s="261" t="s">
        <v>84</v>
      </c>
      <c r="AV442" s="14" t="s">
        <v>82</v>
      </c>
      <c r="AW442" s="14" t="s">
        <v>31</v>
      </c>
      <c r="AX442" s="14" t="s">
        <v>74</v>
      </c>
      <c r="AY442" s="261" t="s">
        <v>134</v>
      </c>
    </row>
    <row r="443" s="12" customFormat="1">
      <c r="A443" s="12"/>
      <c r="B443" s="224"/>
      <c r="C443" s="225"/>
      <c r="D443" s="226" t="s">
        <v>154</v>
      </c>
      <c r="E443" s="227" t="s">
        <v>1</v>
      </c>
      <c r="F443" s="228" t="s">
        <v>139</v>
      </c>
      <c r="G443" s="225"/>
      <c r="H443" s="229">
        <v>4</v>
      </c>
      <c r="I443" s="230"/>
      <c r="J443" s="225"/>
      <c r="K443" s="225"/>
      <c r="L443" s="231"/>
      <c r="M443" s="232"/>
      <c r="N443" s="233"/>
      <c r="O443" s="233"/>
      <c r="P443" s="233"/>
      <c r="Q443" s="233"/>
      <c r="R443" s="233"/>
      <c r="S443" s="233"/>
      <c r="T443" s="234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235" t="s">
        <v>154</v>
      </c>
      <c r="AU443" s="235" t="s">
        <v>84</v>
      </c>
      <c r="AV443" s="12" t="s">
        <v>84</v>
      </c>
      <c r="AW443" s="12" t="s">
        <v>31</v>
      </c>
      <c r="AX443" s="12" t="s">
        <v>74</v>
      </c>
      <c r="AY443" s="235" t="s">
        <v>134</v>
      </c>
    </row>
    <row r="444" s="13" customFormat="1">
      <c r="A444" s="13"/>
      <c r="B444" s="236"/>
      <c r="C444" s="237"/>
      <c r="D444" s="226" t="s">
        <v>154</v>
      </c>
      <c r="E444" s="238" t="s">
        <v>1</v>
      </c>
      <c r="F444" s="239" t="s">
        <v>156</v>
      </c>
      <c r="G444" s="237"/>
      <c r="H444" s="240">
        <v>29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6" t="s">
        <v>154</v>
      </c>
      <c r="AU444" s="246" t="s">
        <v>84</v>
      </c>
      <c r="AV444" s="13" t="s">
        <v>139</v>
      </c>
      <c r="AW444" s="13" t="s">
        <v>31</v>
      </c>
      <c r="AX444" s="13" t="s">
        <v>82</v>
      </c>
      <c r="AY444" s="246" t="s">
        <v>134</v>
      </c>
    </row>
    <row r="445" s="2" customFormat="1" ht="16.5" customHeight="1">
      <c r="A445" s="39"/>
      <c r="B445" s="40"/>
      <c r="C445" s="286" t="s">
        <v>306</v>
      </c>
      <c r="D445" s="286" t="s">
        <v>697</v>
      </c>
      <c r="E445" s="287" t="s">
        <v>885</v>
      </c>
      <c r="F445" s="288" t="s">
        <v>886</v>
      </c>
      <c r="G445" s="289" t="s">
        <v>145</v>
      </c>
      <c r="H445" s="290">
        <v>29</v>
      </c>
      <c r="I445" s="291"/>
      <c r="J445" s="292">
        <f>ROUND(I445*H445,2)</f>
        <v>0</v>
      </c>
      <c r="K445" s="288" t="s">
        <v>614</v>
      </c>
      <c r="L445" s="293"/>
      <c r="M445" s="294" t="s">
        <v>1</v>
      </c>
      <c r="N445" s="295" t="s">
        <v>39</v>
      </c>
      <c r="O445" s="92"/>
      <c r="P445" s="220">
        <f>O445*H445</f>
        <v>0</v>
      </c>
      <c r="Q445" s="220">
        <v>0.0033</v>
      </c>
      <c r="R445" s="220">
        <f>Q445*H445</f>
        <v>0.095699999999999993</v>
      </c>
      <c r="S445" s="220">
        <v>0</v>
      </c>
      <c r="T445" s="22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2" t="s">
        <v>832</v>
      </c>
      <c r="AT445" s="222" t="s">
        <v>697</v>
      </c>
      <c r="AU445" s="222" t="s">
        <v>84</v>
      </c>
      <c r="AY445" s="18" t="s">
        <v>134</v>
      </c>
      <c r="BE445" s="223">
        <f>IF(N445="základní",J445,0)</f>
        <v>0</v>
      </c>
      <c r="BF445" s="223">
        <f>IF(N445="snížená",J445,0)</f>
        <v>0</v>
      </c>
      <c r="BG445" s="223">
        <f>IF(N445="zákl. přenesená",J445,0)</f>
        <v>0</v>
      </c>
      <c r="BH445" s="223">
        <f>IF(N445="sníž. přenesená",J445,0)</f>
        <v>0</v>
      </c>
      <c r="BI445" s="223">
        <f>IF(N445="nulová",J445,0)</f>
        <v>0</v>
      </c>
      <c r="BJ445" s="18" t="s">
        <v>82</v>
      </c>
      <c r="BK445" s="223">
        <f>ROUND(I445*H445,2)</f>
        <v>0</v>
      </c>
      <c r="BL445" s="18" t="s">
        <v>832</v>
      </c>
      <c r="BM445" s="222" t="s">
        <v>887</v>
      </c>
    </row>
    <row r="446" s="2" customFormat="1" ht="16.5" customHeight="1">
      <c r="A446" s="39"/>
      <c r="B446" s="40"/>
      <c r="C446" s="211" t="s">
        <v>437</v>
      </c>
      <c r="D446" s="211" t="s">
        <v>135</v>
      </c>
      <c r="E446" s="212" t="s">
        <v>888</v>
      </c>
      <c r="F446" s="213" t="s">
        <v>889</v>
      </c>
      <c r="G446" s="214" t="s">
        <v>145</v>
      </c>
      <c r="H446" s="215">
        <v>29</v>
      </c>
      <c r="I446" s="216"/>
      <c r="J446" s="217">
        <f>ROUND(I446*H446,2)</f>
        <v>0</v>
      </c>
      <c r="K446" s="213" t="s">
        <v>614</v>
      </c>
      <c r="L446" s="45"/>
      <c r="M446" s="218" t="s">
        <v>1</v>
      </c>
      <c r="N446" s="219" t="s">
        <v>39</v>
      </c>
      <c r="O446" s="92"/>
      <c r="P446" s="220">
        <f>O446*H446</f>
        <v>0</v>
      </c>
      <c r="Q446" s="220">
        <v>0</v>
      </c>
      <c r="R446" s="220">
        <f>Q446*H446</f>
        <v>0</v>
      </c>
      <c r="S446" s="220">
        <v>0</v>
      </c>
      <c r="T446" s="22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2" t="s">
        <v>370</v>
      </c>
      <c r="AT446" s="222" t="s">
        <v>135</v>
      </c>
      <c r="AU446" s="222" t="s">
        <v>84</v>
      </c>
      <c r="AY446" s="18" t="s">
        <v>134</v>
      </c>
      <c r="BE446" s="223">
        <f>IF(N446="základní",J446,0)</f>
        <v>0</v>
      </c>
      <c r="BF446" s="223">
        <f>IF(N446="snížená",J446,0)</f>
        <v>0</v>
      </c>
      <c r="BG446" s="223">
        <f>IF(N446="zákl. přenesená",J446,0)</f>
        <v>0</v>
      </c>
      <c r="BH446" s="223">
        <f>IF(N446="sníž. přenesená",J446,0)</f>
        <v>0</v>
      </c>
      <c r="BI446" s="223">
        <f>IF(N446="nulová",J446,0)</f>
        <v>0</v>
      </c>
      <c r="BJ446" s="18" t="s">
        <v>82</v>
      </c>
      <c r="BK446" s="223">
        <f>ROUND(I446*H446,2)</f>
        <v>0</v>
      </c>
      <c r="BL446" s="18" t="s">
        <v>370</v>
      </c>
      <c r="BM446" s="222" t="s">
        <v>890</v>
      </c>
    </row>
    <row r="447" s="2" customFormat="1">
      <c r="A447" s="39"/>
      <c r="B447" s="40"/>
      <c r="C447" s="41"/>
      <c r="D447" s="281" t="s">
        <v>616</v>
      </c>
      <c r="E447" s="41"/>
      <c r="F447" s="282" t="s">
        <v>891</v>
      </c>
      <c r="G447" s="41"/>
      <c r="H447" s="41"/>
      <c r="I447" s="283"/>
      <c r="J447" s="41"/>
      <c r="K447" s="41"/>
      <c r="L447" s="45"/>
      <c r="M447" s="284"/>
      <c r="N447" s="285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616</v>
      </c>
      <c r="AU447" s="18" t="s">
        <v>84</v>
      </c>
    </row>
    <row r="448" s="14" customFormat="1">
      <c r="A448" s="14"/>
      <c r="B448" s="252"/>
      <c r="C448" s="253"/>
      <c r="D448" s="226" t="s">
        <v>154</v>
      </c>
      <c r="E448" s="254" t="s">
        <v>1</v>
      </c>
      <c r="F448" s="255" t="s">
        <v>618</v>
      </c>
      <c r="G448" s="253"/>
      <c r="H448" s="254" t="s">
        <v>1</v>
      </c>
      <c r="I448" s="256"/>
      <c r="J448" s="253"/>
      <c r="K448" s="253"/>
      <c r="L448" s="257"/>
      <c r="M448" s="258"/>
      <c r="N448" s="259"/>
      <c r="O448" s="259"/>
      <c r="P448" s="259"/>
      <c r="Q448" s="259"/>
      <c r="R448" s="259"/>
      <c r="S448" s="259"/>
      <c r="T448" s="26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1" t="s">
        <v>154</v>
      </c>
      <c r="AU448" s="261" t="s">
        <v>84</v>
      </c>
      <c r="AV448" s="14" t="s">
        <v>82</v>
      </c>
      <c r="AW448" s="14" t="s">
        <v>31</v>
      </c>
      <c r="AX448" s="14" t="s">
        <v>74</v>
      </c>
      <c r="AY448" s="261" t="s">
        <v>134</v>
      </c>
    </row>
    <row r="449" s="12" customFormat="1">
      <c r="A449" s="12"/>
      <c r="B449" s="224"/>
      <c r="C449" s="225"/>
      <c r="D449" s="226" t="s">
        <v>154</v>
      </c>
      <c r="E449" s="227" t="s">
        <v>1</v>
      </c>
      <c r="F449" s="228" t="s">
        <v>7</v>
      </c>
      <c r="G449" s="225"/>
      <c r="H449" s="229">
        <v>21</v>
      </c>
      <c r="I449" s="230"/>
      <c r="J449" s="225"/>
      <c r="K449" s="225"/>
      <c r="L449" s="231"/>
      <c r="M449" s="232"/>
      <c r="N449" s="233"/>
      <c r="O449" s="233"/>
      <c r="P449" s="233"/>
      <c r="Q449" s="233"/>
      <c r="R449" s="233"/>
      <c r="S449" s="233"/>
      <c r="T449" s="234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35" t="s">
        <v>154</v>
      </c>
      <c r="AU449" s="235" t="s">
        <v>84</v>
      </c>
      <c r="AV449" s="12" t="s">
        <v>84</v>
      </c>
      <c r="AW449" s="12" t="s">
        <v>31</v>
      </c>
      <c r="AX449" s="12" t="s">
        <v>74</v>
      </c>
      <c r="AY449" s="235" t="s">
        <v>134</v>
      </c>
    </row>
    <row r="450" s="14" customFormat="1">
      <c r="A450" s="14"/>
      <c r="B450" s="252"/>
      <c r="C450" s="253"/>
      <c r="D450" s="226" t="s">
        <v>154</v>
      </c>
      <c r="E450" s="254" t="s">
        <v>1</v>
      </c>
      <c r="F450" s="255" t="s">
        <v>620</v>
      </c>
      <c r="G450" s="253"/>
      <c r="H450" s="254" t="s">
        <v>1</v>
      </c>
      <c r="I450" s="256"/>
      <c r="J450" s="253"/>
      <c r="K450" s="253"/>
      <c r="L450" s="257"/>
      <c r="M450" s="258"/>
      <c r="N450" s="259"/>
      <c r="O450" s="259"/>
      <c r="P450" s="259"/>
      <c r="Q450" s="259"/>
      <c r="R450" s="259"/>
      <c r="S450" s="259"/>
      <c r="T450" s="26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1" t="s">
        <v>154</v>
      </c>
      <c r="AU450" s="261" t="s">
        <v>84</v>
      </c>
      <c r="AV450" s="14" t="s">
        <v>82</v>
      </c>
      <c r="AW450" s="14" t="s">
        <v>31</v>
      </c>
      <c r="AX450" s="14" t="s">
        <v>74</v>
      </c>
      <c r="AY450" s="261" t="s">
        <v>134</v>
      </c>
    </row>
    <row r="451" s="12" customFormat="1">
      <c r="A451" s="12"/>
      <c r="B451" s="224"/>
      <c r="C451" s="225"/>
      <c r="D451" s="226" t="s">
        <v>154</v>
      </c>
      <c r="E451" s="227" t="s">
        <v>1</v>
      </c>
      <c r="F451" s="228" t="s">
        <v>139</v>
      </c>
      <c r="G451" s="225"/>
      <c r="H451" s="229">
        <v>4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T451" s="235" t="s">
        <v>154</v>
      </c>
      <c r="AU451" s="235" t="s">
        <v>84</v>
      </c>
      <c r="AV451" s="12" t="s">
        <v>84</v>
      </c>
      <c r="AW451" s="12" t="s">
        <v>31</v>
      </c>
      <c r="AX451" s="12" t="s">
        <v>74</v>
      </c>
      <c r="AY451" s="235" t="s">
        <v>134</v>
      </c>
    </row>
    <row r="452" s="14" customFormat="1">
      <c r="A452" s="14"/>
      <c r="B452" s="252"/>
      <c r="C452" s="253"/>
      <c r="D452" s="226" t="s">
        <v>154</v>
      </c>
      <c r="E452" s="254" t="s">
        <v>1</v>
      </c>
      <c r="F452" s="255" t="s">
        <v>650</v>
      </c>
      <c r="G452" s="253"/>
      <c r="H452" s="254" t="s">
        <v>1</v>
      </c>
      <c r="I452" s="256"/>
      <c r="J452" s="253"/>
      <c r="K452" s="253"/>
      <c r="L452" s="257"/>
      <c r="M452" s="258"/>
      <c r="N452" s="259"/>
      <c r="O452" s="259"/>
      <c r="P452" s="259"/>
      <c r="Q452" s="259"/>
      <c r="R452" s="259"/>
      <c r="S452" s="259"/>
      <c r="T452" s="26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1" t="s">
        <v>154</v>
      </c>
      <c r="AU452" s="261" t="s">
        <v>84</v>
      </c>
      <c r="AV452" s="14" t="s">
        <v>82</v>
      </c>
      <c r="AW452" s="14" t="s">
        <v>31</v>
      </c>
      <c r="AX452" s="14" t="s">
        <v>74</v>
      </c>
      <c r="AY452" s="261" t="s">
        <v>134</v>
      </c>
    </row>
    <row r="453" s="12" customFormat="1">
      <c r="A453" s="12"/>
      <c r="B453" s="224"/>
      <c r="C453" s="225"/>
      <c r="D453" s="226" t="s">
        <v>154</v>
      </c>
      <c r="E453" s="227" t="s">
        <v>1</v>
      </c>
      <c r="F453" s="228" t="s">
        <v>139</v>
      </c>
      <c r="G453" s="225"/>
      <c r="H453" s="229">
        <v>4</v>
      </c>
      <c r="I453" s="230"/>
      <c r="J453" s="225"/>
      <c r="K453" s="225"/>
      <c r="L453" s="231"/>
      <c r="M453" s="232"/>
      <c r="N453" s="233"/>
      <c r="O453" s="233"/>
      <c r="P453" s="233"/>
      <c r="Q453" s="233"/>
      <c r="R453" s="233"/>
      <c r="S453" s="233"/>
      <c r="T453" s="234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235" t="s">
        <v>154</v>
      </c>
      <c r="AU453" s="235" t="s">
        <v>84</v>
      </c>
      <c r="AV453" s="12" t="s">
        <v>84</v>
      </c>
      <c r="AW453" s="12" t="s">
        <v>31</v>
      </c>
      <c r="AX453" s="12" t="s">
        <v>74</v>
      </c>
      <c r="AY453" s="235" t="s">
        <v>134</v>
      </c>
    </row>
    <row r="454" s="13" customFormat="1">
      <c r="A454" s="13"/>
      <c r="B454" s="236"/>
      <c r="C454" s="237"/>
      <c r="D454" s="226" t="s">
        <v>154</v>
      </c>
      <c r="E454" s="238" t="s">
        <v>1</v>
      </c>
      <c r="F454" s="239" t="s">
        <v>156</v>
      </c>
      <c r="G454" s="237"/>
      <c r="H454" s="240">
        <v>29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6" t="s">
        <v>154</v>
      </c>
      <c r="AU454" s="246" t="s">
        <v>84</v>
      </c>
      <c r="AV454" s="13" t="s">
        <v>139</v>
      </c>
      <c r="AW454" s="13" t="s">
        <v>31</v>
      </c>
      <c r="AX454" s="13" t="s">
        <v>82</v>
      </c>
      <c r="AY454" s="246" t="s">
        <v>134</v>
      </c>
    </row>
    <row r="455" s="2" customFormat="1" ht="16.5" customHeight="1">
      <c r="A455" s="39"/>
      <c r="B455" s="40"/>
      <c r="C455" s="286" t="s">
        <v>312</v>
      </c>
      <c r="D455" s="286" t="s">
        <v>697</v>
      </c>
      <c r="E455" s="287" t="s">
        <v>892</v>
      </c>
      <c r="F455" s="288" t="s">
        <v>893</v>
      </c>
      <c r="G455" s="289" t="s">
        <v>145</v>
      </c>
      <c r="H455" s="290">
        <v>29</v>
      </c>
      <c r="I455" s="291"/>
      <c r="J455" s="292">
        <f>ROUND(I455*H455,2)</f>
        <v>0</v>
      </c>
      <c r="K455" s="288" t="s">
        <v>1</v>
      </c>
      <c r="L455" s="293"/>
      <c r="M455" s="294" t="s">
        <v>1</v>
      </c>
      <c r="N455" s="295" t="s">
        <v>39</v>
      </c>
      <c r="O455" s="92"/>
      <c r="P455" s="220">
        <f>O455*H455</f>
        <v>0</v>
      </c>
      <c r="Q455" s="220">
        <v>0.058000000000000003</v>
      </c>
      <c r="R455" s="220">
        <f>Q455*H455</f>
        <v>1.6820000000000002</v>
      </c>
      <c r="S455" s="220">
        <v>0</v>
      </c>
      <c r="T455" s="22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2" t="s">
        <v>832</v>
      </c>
      <c r="AT455" s="222" t="s">
        <v>697</v>
      </c>
      <c r="AU455" s="222" t="s">
        <v>84</v>
      </c>
      <c r="AY455" s="18" t="s">
        <v>134</v>
      </c>
      <c r="BE455" s="223">
        <f>IF(N455="základní",J455,0)</f>
        <v>0</v>
      </c>
      <c r="BF455" s="223">
        <f>IF(N455="snížená",J455,0)</f>
        <v>0</v>
      </c>
      <c r="BG455" s="223">
        <f>IF(N455="zákl. přenesená",J455,0)</f>
        <v>0</v>
      </c>
      <c r="BH455" s="223">
        <f>IF(N455="sníž. přenesená",J455,0)</f>
        <v>0</v>
      </c>
      <c r="BI455" s="223">
        <f>IF(N455="nulová",J455,0)</f>
        <v>0</v>
      </c>
      <c r="BJ455" s="18" t="s">
        <v>82</v>
      </c>
      <c r="BK455" s="223">
        <f>ROUND(I455*H455,2)</f>
        <v>0</v>
      </c>
      <c r="BL455" s="18" t="s">
        <v>832</v>
      </c>
      <c r="BM455" s="222" t="s">
        <v>894</v>
      </c>
    </row>
    <row r="456" s="2" customFormat="1" ht="16.5" customHeight="1">
      <c r="A456" s="39"/>
      <c r="B456" s="40"/>
      <c r="C456" s="211" t="s">
        <v>454</v>
      </c>
      <c r="D456" s="211" t="s">
        <v>135</v>
      </c>
      <c r="E456" s="212" t="s">
        <v>895</v>
      </c>
      <c r="F456" s="213" t="s">
        <v>896</v>
      </c>
      <c r="G456" s="214" t="s">
        <v>145</v>
      </c>
      <c r="H456" s="215">
        <v>29</v>
      </c>
      <c r="I456" s="216"/>
      <c r="J456" s="217">
        <f>ROUND(I456*H456,2)</f>
        <v>0</v>
      </c>
      <c r="K456" s="213" t="s">
        <v>614</v>
      </c>
      <c r="L456" s="45"/>
      <c r="M456" s="218" t="s">
        <v>1</v>
      </c>
      <c r="N456" s="219" t="s">
        <v>39</v>
      </c>
      <c r="O456" s="92"/>
      <c r="P456" s="220">
        <f>O456*H456</f>
        <v>0</v>
      </c>
      <c r="Q456" s="220">
        <v>0</v>
      </c>
      <c r="R456" s="220">
        <f>Q456*H456</f>
        <v>0</v>
      </c>
      <c r="S456" s="220">
        <v>0</v>
      </c>
      <c r="T456" s="22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2" t="s">
        <v>370</v>
      </c>
      <c r="AT456" s="222" t="s">
        <v>135</v>
      </c>
      <c r="AU456" s="222" t="s">
        <v>84</v>
      </c>
      <c r="AY456" s="18" t="s">
        <v>134</v>
      </c>
      <c r="BE456" s="223">
        <f>IF(N456="základní",J456,0)</f>
        <v>0</v>
      </c>
      <c r="BF456" s="223">
        <f>IF(N456="snížená",J456,0)</f>
        <v>0</v>
      </c>
      <c r="BG456" s="223">
        <f>IF(N456="zákl. přenesená",J456,0)</f>
        <v>0</v>
      </c>
      <c r="BH456" s="223">
        <f>IF(N456="sníž. přenesená",J456,0)</f>
        <v>0</v>
      </c>
      <c r="BI456" s="223">
        <f>IF(N456="nulová",J456,0)</f>
        <v>0</v>
      </c>
      <c r="BJ456" s="18" t="s">
        <v>82</v>
      </c>
      <c r="BK456" s="223">
        <f>ROUND(I456*H456,2)</f>
        <v>0</v>
      </c>
      <c r="BL456" s="18" t="s">
        <v>370</v>
      </c>
      <c r="BM456" s="222" t="s">
        <v>897</v>
      </c>
    </row>
    <row r="457" s="2" customFormat="1">
      <c r="A457" s="39"/>
      <c r="B457" s="40"/>
      <c r="C457" s="41"/>
      <c r="D457" s="281" t="s">
        <v>616</v>
      </c>
      <c r="E457" s="41"/>
      <c r="F457" s="282" t="s">
        <v>898</v>
      </c>
      <c r="G457" s="41"/>
      <c r="H457" s="41"/>
      <c r="I457" s="283"/>
      <c r="J457" s="41"/>
      <c r="K457" s="41"/>
      <c r="L457" s="45"/>
      <c r="M457" s="284"/>
      <c r="N457" s="285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616</v>
      </c>
      <c r="AU457" s="18" t="s">
        <v>84</v>
      </c>
    </row>
    <row r="458" s="14" customFormat="1">
      <c r="A458" s="14"/>
      <c r="B458" s="252"/>
      <c r="C458" s="253"/>
      <c r="D458" s="226" t="s">
        <v>154</v>
      </c>
      <c r="E458" s="254" t="s">
        <v>1</v>
      </c>
      <c r="F458" s="255" t="s">
        <v>618</v>
      </c>
      <c r="G458" s="253"/>
      <c r="H458" s="254" t="s">
        <v>1</v>
      </c>
      <c r="I458" s="256"/>
      <c r="J458" s="253"/>
      <c r="K458" s="253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154</v>
      </c>
      <c r="AU458" s="261" t="s">
        <v>84</v>
      </c>
      <c r="AV458" s="14" t="s">
        <v>82</v>
      </c>
      <c r="AW458" s="14" t="s">
        <v>31</v>
      </c>
      <c r="AX458" s="14" t="s">
        <v>74</v>
      </c>
      <c r="AY458" s="261" t="s">
        <v>134</v>
      </c>
    </row>
    <row r="459" s="12" customFormat="1">
      <c r="A459" s="12"/>
      <c r="B459" s="224"/>
      <c r="C459" s="225"/>
      <c r="D459" s="226" t="s">
        <v>154</v>
      </c>
      <c r="E459" s="227" t="s">
        <v>1</v>
      </c>
      <c r="F459" s="228" t="s">
        <v>7</v>
      </c>
      <c r="G459" s="225"/>
      <c r="H459" s="229">
        <v>21</v>
      </c>
      <c r="I459" s="230"/>
      <c r="J459" s="225"/>
      <c r="K459" s="225"/>
      <c r="L459" s="231"/>
      <c r="M459" s="232"/>
      <c r="N459" s="233"/>
      <c r="O459" s="233"/>
      <c r="P459" s="233"/>
      <c r="Q459" s="233"/>
      <c r="R459" s="233"/>
      <c r="S459" s="233"/>
      <c r="T459" s="234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35" t="s">
        <v>154</v>
      </c>
      <c r="AU459" s="235" t="s">
        <v>84</v>
      </c>
      <c r="AV459" s="12" t="s">
        <v>84</v>
      </c>
      <c r="AW459" s="12" t="s">
        <v>31</v>
      </c>
      <c r="AX459" s="12" t="s">
        <v>74</v>
      </c>
      <c r="AY459" s="235" t="s">
        <v>134</v>
      </c>
    </row>
    <row r="460" s="14" customFormat="1">
      <c r="A460" s="14"/>
      <c r="B460" s="252"/>
      <c r="C460" s="253"/>
      <c r="D460" s="226" t="s">
        <v>154</v>
      </c>
      <c r="E460" s="254" t="s">
        <v>1</v>
      </c>
      <c r="F460" s="255" t="s">
        <v>620</v>
      </c>
      <c r="G460" s="253"/>
      <c r="H460" s="254" t="s">
        <v>1</v>
      </c>
      <c r="I460" s="256"/>
      <c r="J460" s="253"/>
      <c r="K460" s="253"/>
      <c r="L460" s="257"/>
      <c r="M460" s="258"/>
      <c r="N460" s="259"/>
      <c r="O460" s="259"/>
      <c r="P460" s="259"/>
      <c r="Q460" s="259"/>
      <c r="R460" s="259"/>
      <c r="S460" s="259"/>
      <c r="T460" s="26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1" t="s">
        <v>154</v>
      </c>
      <c r="AU460" s="261" t="s">
        <v>84</v>
      </c>
      <c r="AV460" s="14" t="s">
        <v>82</v>
      </c>
      <c r="AW460" s="14" t="s">
        <v>31</v>
      </c>
      <c r="AX460" s="14" t="s">
        <v>74</v>
      </c>
      <c r="AY460" s="261" t="s">
        <v>134</v>
      </c>
    </row>
    <row r="461" s="12" customFormat="1">
      <c r="A461" s="12"/>
      <c r="B461" s="224"/>
      <c r="C461" s="225"/>
      <c r="D461" s="226" t="s">
        <v>154</v>
      </c>
      <c r="E461" s="227" t="s">
        <v>1</v>
      </c>
      <c r="F461" s="228" t="s">
        <v>139</v>
      </c>
      <c r="G461" s="225"/>
      <c r="H461" s="229">
        <v>4</v>
      </c>
      <c r="I461" s="230"/>
      <c r="J461" s="225"/>
      <c r="K461" s="225"/>
      <c r="L461" s="231"/>
      <c r="M461" s="232"/>
      <c r="N461" s="233"/>
      <c r="O461" s="233"/>
      <c r="P461" s="233"/>
      <c r="Q461" s="233"/>
      <c r="R461" s="233"/>
      <c r="S461" s="233"/>
      <c r="T461" s="234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35" t="s">
        <v>154</v>
      </c>
      <c r="AU461" s="235" t="s">
        <v>84</v>
      </c>
      <c r="AV461" s="12" t="s">
        <v>84</v>
      </c>
      <c r="AW461" s="12" t="s">
        <v>31</v>
      </c>
      <c r="AX461" s="12" t="s">
        <v>74</v>
      </c>
      <c r="AY461" s="235" t="s">
        <v>134</v>
      </c>
    </row>
    <row r="462" s="14" customFormat="1">
      <c r="A462" s="14"/>
      <c r="B462" s="252"/>
      <c r="C462" s="253"/>
      <c r="D462" s="226" t="s">
        <v>154</v>
      </c>
      <c r="E462" s="254" t="s">
        <v>1</v>
      </c>
      <c r="F462" s="255" t="s">
        <v>650</v>
      </c>
      <c r="G462" s="253"/>
      <c r="H462" s="254" t="s">
        <v>1</v>
      </c>
      <c r="I462" s="256"/>
      <c r="J462" s="253"/>
      <c r="K462" s="253"/>
      <c r="L462" s="257"/>
      <c r="M462" s="258"/>
      <c r="N462" s="259"/>
      <c r="O462" s="259"/>
      <c r="P462" s="259"/>
      <c r="Q462" s="259"/>
      <c r="R462" s="259"/>
      <c r="S462" s="259"/>
      <c r="T462" s="26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1" t="s">
        <v>154</v>
      </c>
      <c r="AU462" s="261" t="s">
        <v>84</v>
      </c>
      <c r="AV462" s="14" t="s">
        <v>82</v>
      </c>
      <c r="AW462" s="14" t="s">
        <v>31</v>
      </c>
      <c r="AX462" s="14" t="s">
        <v>74</v>
      </c>
      <c r="AY462" s="261" t="s">
        <v>134</v>
      </c>
    </row>
    <row r="463" s="12" customFormat="1">
      <c r="A463" s="12"/>
      <c r="B463" s="224"/>
      <c r="C463" s="225"/>
      <c r="D463" s="226" t="s">
        <v>154</v>
      </c>
      <c r="E463" s="227" t="s">
        <v>1</v>
      </c>
      <c r="F463" s="228" t="s">
        <v>139</v>
      </c>
      <c r="G463" s="225"/>
      <c r="H463" s="229">
        <v>4</v>
      </c>
      <c r="I463" s="230"/>
      <c r="J463" s="225"/>
      <c r="K463" s="225"/>
      <c r="L463" s="231"/>
      <c r="M463" s="232"/>
      <c r="N463" s="233"/>
      <c r="O463" s="233"/>
      <c r="P463" s="233"/>
      <c r="Q463" s="233"/>
      <c r="R463" s="233"/>
      <c r="S463" s="233"/>
      <c r="T463" s="234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35" t="s">
        <v>154</v>
      </c>
      <c r="AU463" s="235" t="s">
        <v>84</v>
      </c>
      <c r="AV463" s="12" t="s">
        <v>84</v>
      </c>
      <c r="AW463" s="12" t="s">
        <v>31</v>
      </c>
      <c r="AX463" s="12" t="s">
        <v>74</v>
      </c>
      <c r="AY463" s="235" t="s">
        <v>134</v>
      </c>
    </row>
    <row r="464" s="14" customFormat="1">
      <c r="A464" s="14"/>
      <c r="B464" s="252"/>
      <c r="C464" s="253"/>
      <c r="D464" s="226" t="s">
        <v>154</v>
      </c>
      <c r="E464" s="254" t="s">
        <v>1</v>
      </c>
      <c r="F464" s="255" t="s">
        <v>899</v>
      </c>
      <c r="G464" s="253"/>
      <c r="H464" s="254" t="s">
        <v>1</v>
      </c>
      <c r="I464" s="256"/>
      <c r="J464" s="253"/>
      <c r="K464" s="253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154</v>
      </c>
      <c r="AU464" s="261" t="s">
        <v>84</v>
      </c>
      <c r="AV464" s="14" t="s">
        <v>82</v>
      </c>
      <c r="AW464" s="14" t="s">
        <v>31</v>
      </c>
      <c r="AX464" s="14" t="s">
        <v>74</v>
      </c>
      <c r="AY464" s="261" t="s">
        <v>134</v>
      </c>
    </row>
    <row r="465" s="13" customFormat="1">
      <c r="A465" s="13"/>
      <c r="B465" s="236"/>
      <c r="C465" s="237"/>
      <c r="D465" s="226" t="s">
        <v>154</v>
      </c>
      <c r="E465" s="238" t="s">
        <v>1</v>
      </c>
      <c r="F465" s="239" t="s">
        <v>156</v>
      </c>
      <c r="G465" s="237"/>
      <c r="H465" s="240">
        <v>29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154</v>
      </c>
      <c r="AU465" s="246" t="s">
        <v>84</v>
      </c>
      <c r="AV465" s="13" t="s">
        <v>139</v>
      </c>
      <c r="AW465" s="13" t="s">
        <v>31</v>
      </c>
      <c r="AX465" s="13" t="s">
        <v>82</v>
      </c>
      <c r="AY465" s="246" t="s">
        <v>134</v>
      </c>
    </row>
    <row r="466" s="2" customFormat="1" ht="16.5" customHeight="1">
      <c r="A466" s="39"/>
      <c r="B466" s="40"/>
      <c r="C466" s="286" t="s">
        <v>319</v>
      </c>
      <c r="D466" s="286" t="s">
        <v>697</v>
      </c>
      <c r="E466" s="287" t="s">
        <v>900</v>
      </c>
      <c r="F466" s="288" t="s">
        <v>901</v>
      </c>
      <c r="G466" s="289" t="s">
        <v>145</v>
      </c>
      <c r="H466" s="290">
        <v>25</v>
      </c>
      <c r="I466" s="291"/>
      <c r="J466" s="292">
        <f>ROUND(I466*H466,2)</f>
        <v>0</v>
      </c>
      <c r="K466" s="288" t="s">
        <v>614</v>
      </c>
      <c r="L466" s="293"/>
      <c r="M466" s="294" t="s">
        <v>1</v>
      </c>
      <c r="N466" s="295" t="s">
        <v>39</v>
      </c>
      <c r="O466" s="92"/>
      <c r="P466" s="220">
        <f>O466*H466</f>
        <v>0</v>
      </c>
      <c r="Q466" s="220">
        <v>0.00029999999999999997</v>
      </c>
      <c r="R466" s="220">
        <f>Q466*H466</f>
        <v>0.0074999999999999997</v>
      </c>
      <c r="S466" s="220">
        <v>0</v>
      </c>
      <c r="T466" s="221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2" t="s">
        <v>832</v>
      </c>
      <c r="AT466" s="222" t="s">
        <v>697</v>
      </c>
      <c r="AU466" s="222" t="s">
        <v>84</v>
      </c>
      <c r="AY466" s="18" t="s">
        <v>134</v>
      </c>
      <c r="BE466" s="223">
        <f>IF(N466="základní",J466,0)</f>
        <v>0</v>
      </c>
      <c r="BF466" s="223">
        <f>IF(N466="snížená",J466,0)</f>
        <v>0</v>
      </c>
      <c r="BG466" s="223">
        <f>IF(N466="zákl. přenesená",J466,0)</f>
        <v>0</v>
      </c>
      <c r="BH466" s="223">
        <f>IF(N466="sníž. přenesená",J466,0)</f>
        <v>0</v>
      </c>
      <c r="BI466" s="223">
        <f>IF(N466="nulová",J466,0)</f>
        <v>0</v>
      </c>
      <c r="BJ466" s="18" t="s">
        <v>82</v>
      </c>
      <c r="BK466" s="223">
        <f>ROUND(I466*H466,2)</f>
        <v>0</v>
      </c>
      <c r="BL466" s="18" t="s">
        <v>832</v>
      </c>
      <c r="BM466" s="222" t="s">
        <v>902</v>
      </c>
    </row>
    <row r="467" s="2" customFormat="1" ht="16.5" customHeight="1">
      <c r="A467" s="39"/>
      <c r="B467" s="40"/>
      <c r="C467" s="286" t="s">
        <v>468</v>
      </c>
      <c r="D467" s="286" t="s">
        <v>697</v>
      </c>
      <c r="E467" s="287" t="s">
        <v>903</v>
      </c>
      <c r="F467" s="288" t="s">
        <v>904</v>
      </c>
      <c r="G467" s="289" t="s">
        <v>145</v>
      </c>
      <c r="H467" s="290">
        <v>4</v>
      </c>
      <c r="I467" s="291"/>
      <c r="J467" s="292">
        <f>ROUND(I467*H467,2)</f>
        <v>0</v>
      </c>
      <c r="K467" s="288" t="s">
        <v>614</v>
      </c>
      <c r="L467" s="293"/>
      <c r="M467" s="294" t="s">
        <v>1</v>
      </c>
      <c r="N467" s="295" t="s">
        <v>39</v>
      </c>
      <c r="O467" s="92"/>
      <c r="P467" s="220">
        <f>O467*H467</f>
        <v>0</v>
      </c>
      <c r="Q467" s="220">
        <v>0.00050000000000000001</v>
      </c>
      <c r="R467" s="220">
        <f>Q467*H467</f>
        <v>0.002</v>
      </c>
      <c r="S467" s="220">
        <v>0</v>
      </c>
      <c r="T467" s="22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2" t="s">
        <v>832</v>
      </c>
      <c r="AT467" s="222" t="s">
        <v>697</v>
      </c>
      <c r="AU467" s="222" t="s">
        <v>84</v>
      </c>
      <c r="AY467" s="18" t="s">
        <v>134</v>
      </c>
      <c r="BE467" s="223">
        <f>IF(N467="základní",J467,0)</f>
        <v>0</v>
      </c>
      <c r="BF467" s="223">
        <f>IF(N467="snížená",J467,0)</f>
        <v>0</v>
      </c>
      <c r="BG467" s="223">
        <f>IF(N467="zákl. přenesená",J467,0)</f>
        <v>0</v>
      </c>
      <c r="BH467" s="223">
        <f>IF(N467="sníž. přenesená",J467,0)</f>
        <v>0</v>
      </c>
      <c r="BI467" s="223">
        <f>IF(N467="nulová",J467,0)</f>
        <v>0</v>
      </c>
      <c r="BJ467" s="18" t="s">
        <v>82</v>
      </c>
      <c r="BK467" s="223">
        <f>ROUND(I467*H467,2)</f>
        <v>0</v>
      </c>
      <c r="BL467" s="18" t="s">
        <v>832</v>
      </c>
      <c r="BM467" s="222" t="s">
        <v>905</v>
      </c>
    </row>
    <row r="468" s="2" customFormat="1" ht="24.15" customHeight="1">
      <c r="A468" s="39"/>
      <c r="B468" s="40"/>
      <c r="C468" s="211" t="s">
        <v>323</v>
      </c>
      <c r="D468" s="211" t="s">
        <v>135</v>
      </c>
      <c r="E468" s="212" t="s">
        <v>906</v>
      </c>
      <c r="F468" s="213" t="s">
        <v>907</v>
      </c>
      <c r="G468" s="214" t="s">
        <v>318</v>
      </c>
      <c r="H468" s="215">
        <v>145</v>
      </c>
      <c r="I468" s="216"/>
      <c r="J468" s="217">
        <f>ROUND(I468*H468,2)</f>
        <v>0</v>
      </c>
      <c r="K468" s="213" t="s">
        <v>614</v>
      </c>
      <c r="L468" s="45"/>
      <c r="M468" s="218" t="s">
        <v>1</v>
      </c>
      <c r="N468" s="219" t="s">
        <v>39</v>
      </c>
      <c r="O468" s="92"/>
      <c r="P468" s="220">
        <f>O468*H468</f>
        <v>0</v>
      </c>
      <c r="Q468" s="220">
        <v>0</v>
      </c>
      <c r="R468" s="220">
        <f>Q468*H468</f>
        <v>0</v>
      </c>
      <c r="S468" s="220">
        <v>0</v>
      </c>
      <c r="T468" s="221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2" t="s">
        <v>370</v>
      </c>
      <c r="AT468" s="222" t="s">
        <v>135</v>
      </c>
      <c r="AU468" s="222" t="s">
        <v>84</v>
      </c>
      <c r="AY468" s="18" t="s">
        <v>134</v>
      </c>
      <c r="BE468" s="223">
        <f>IF(N468="základní",J468,0)</f>
        <v>0</v>
      </c>
      <c r="BF468" s="223">
        <f>IF(N468="snížená",J468,0)</f>
        <v>0</v>
      </c>
      <c r="BG468" s="223">
        <f>IF(N468="zákl. přenesená",J468,0)</f>
        <v>0</v>
      </c>
      <c r="BH468" s="223">
        <f>IF(N468="sníž. přenesená",J468,0)</f>
        <v>0</v>
      </c>
      <c r="BI468" s="223">
        <f>IF(N468="nulová",J468,0)</f>
        <v>0</v>
      </c>
      <c r="BJ468" s="18" t="s">
        <v>82</v>
      </c>
      <c r="BK468" s="223">
        <f>ROUND(I468*H468,2)</f>
        <v>0</v>
      </c>
      <c r="BL468" s="18" t="s">
        <v>370</v>
      </c>
      <c r="BM468" s="222" t="s">
        <v>908</v>
      </c>
    </row>
    <row r="469" s="2" customFormat="1">
      <c r="A469" s="39"/>
      <c r="B469" s="40"/>
      <c r="C469" s="41"/>
      <c r="D469" s="281" t="s">
        <v>616</v>
      </c>
      <c r="E469" s="41"/>
      <c r="F469" s="282" t="s">
        <v>909</v>
      </c>
      <c r="G469" s="41"/>
      <c r="H469" s="41"/>
      <c r="I469" s="283"/>
      <c r="J469" s="41"/>
      <c r="K469" s="41"/>
      <c r="L469" s="45"/>
      <c r="M469" s="284"/>
      <c r="N469" s="285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616</v>
      </c>
      <c r="AU469" s="18" t="s">
        <v>84</v>
      </c>
    </row>
    <row r="470" s="14" customFormat="1">
      <c r="A470" s="14"/>
      <c r="B470" s="252"/>
      <c r="C470" s="253"/>
      <c r="D470" s="226" t="s">
        <v>154</v>
      </c>
      <c r="E470" s="254" t="s">
        <v>1</v>
      </c>
      <c r="F470" s="255" t="s">
        <v>910</v>
      </c>
      <c r="G470" s="253"/>
      <c r="H470" s="254" t="s">
        <v>1</v>
      </c>
      <c r="I470" s="256"/>
      <c r="J470" s="253"/>
      <c r="K470" s="253"/>
      <c r="L470" s="257"/>
      <c r="M470" s="258"/>
      <c r="N470" s="259"/>
      <c r="O470" s="259"/>
      <c r="P470" s="259"/>
      <c r="Q470" s="259"/>
      <c r="R470" s="259"/>
      <c r="S470" s="259"/>
      <c r="T470" s="26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1" t="s">
        <v>154</v>
      </c>
      <c r="AU470" s="261" t="s">
        <v>84</v>
      </c>
      <c r="AV470" s="14" t="s">
        <v>82</v>
      </c>
      <c r="AW470" s="14" t="s">
        <v>31</v>
      </c>
      <c r="AX470" s="14" t="s">
        <v>74</v>
      </c>
      <c r="AY470" s="261" t="s">
        <v>134</v>
      </c>
    </row>
    <row r="471" s="14" customFormat="1">
      <c r="A471" s="14"/>
      <c r="B471" s="252"/>
      <c r="C471" s="253"/>
      <c r="D471" s="226" t="s">
        <v>154</v>
      </c>
      <c r="E471" s="254" t="s">
        <v>1</v>
      </c>
      <c r="F471" s="255" t="s">
        <v>618</v>
      </c>
      <c r="G471" s="253"/>
      <c r="H471" s="254" t="s">
        <v>1</v>
      </c>
      <c r="I471" s="256"/>
      <c r="J471" s="253"/>
      <c r="K471" s="253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154</v>
      </c>
      <c r="AU471" s="261" t="s">
        <v>84</v>
      </c>
      <c r="AV471" s="14" t="s">
        <v>82</v>
      </c>
      <c r="AW471" s="14" t="s">
        <v>31</v>
      </c>
      <c r="AX471" s="14" t="s">
        <v>74</v>
      </c>
      <c r="AY471" s="261" t="s">
        <v>134</v>
      </c>
    </row>
    <row r="472" s="12" customFormat="1">
      <c r="A472" s="12"/>
      <c r="B472" s="224"/>
      <c r="C472" s="225"/>
      <c r="D472" s="226" t="s">
        <v>154</v>
      </c>
      <c r="E472" s="227" t="s">
        <v>1</v>
      </c>
      <c r="F472" s="228" t="s">
        <v>7</v>
      </c>
      <c r="G472" s="225"/>
      <c r="H472" s="229">
        <v>21</v>
      </c>
      <c r="I472" s="230"/>
      <c r="J472" s="225"/>
      <c r="K472" s="225"/>
      <c r="L472" s="231"/>
      <c r="M472" s="232"/>
      <c r="N472" s="233"/>
      <c r="O472" s="233"/>
      <c r="P472" s="233"/>
      <c r="Q472" s="233"/>
      <c r="R472" s="233"/>
      <c r="S472" s="233"/>
      <c r="T472" s="234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T472" s="235" t="s">
        <v>154</v>
      </c>
      <c r="AU472" s="235" t="s">
        <v>84</v>
      </c>
      <c r="AV472" s="12" t="s">
        <v>84</v>
      </c>
      <c r="AW472" s="12" t="s">
        <v>31</v>
      </c>
      <c r="AX472" s="12" t="s">
        <v>74</v>
      </c>
      <c r="AY472" s="235" t="s">
        <v>134</v>
      </c>
    </row>
    <row r="473" s="14" customFormat="1">
      <c r="A473" s="14"/>
      <c r="B473" s="252"/>
      <c r="C473" s="253"/>
      <c r="D473" s="226" t="s">
        <v>154</v>
      </c>
      <c r="E473" s="254" t="s">
        <v>1</v>
      </c>
      <c r="F473" s="255" t="s">
        <v>620</v>
      </c>
      <c r="G473" s="253"/>
      <c r="H473" s="254" t="s">
        <v>1</v>
      </c>
      <c r="I473" s="256"/>
      <c r="J473" s="253"/>
      <c r="K473" s="253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154</v>
      </c>
      <c r="AU473" s="261" t="s">
        <v>84</v>
      </c>
      <c r="AV473" s="14" t="s">
        <v>82</v>
      </c>
      <c r="AW473" s="14" t="s">
        <v>31</v>
      </c>
      <c r="AX473" s="14" t="s">
        <v>74</v>
      </c>
      <c r="AY473" s="261" t="s">
        <v>134</v>
      </c>
    </row>
    <row r="474" s="12" customFormat="1">
      <c r="A474" s="12"/>
      <c r="B474" s="224"/>
      <c r="C474" s="225"/>
      <c r="D474" s="226" t="s">
        <v>154</v>
      </c>
      <c r="E474" s="227" t="s">
        <v>1</v>
      </c>
      <c r="F474" s="228" t="s">
        <v>139</v>
      </c>
      <c r="G474" s="225"/>
      <c r="H474" s="229">
        <v>4</v>
      </c>
      <c r="I474" s="230"/>
      <c r="J474" s="225"/>
      <c r="K474" s="225"/>
      <c r="L474" s="231"/>
      <c r="M474" s="232"/>
      <c r="N474" s="233"/>
      <c r="O474" s="233"/>
      <c r="P474" s="233"/>
      <c r="Q474" s="233"/>
      <c r="R474" s="233"/>
      <c r="S474" s="233"/>
      <c r="T474" s="234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T474" s="235" t="s">
        <v>154</v>
      </c>
      <c r="AU474" s="235" t="s">
        <v>84</v>
      </c>
      <c r="AV474" s="12" t="s">
        <v>84</v>
      </c>
      <c r="AW474" s="12" t="s">
        <v>31</v>
      </c>
      <c r="AX474" s="12" t="s">
        <v>74</v>
      </c>
      <c r="AY474" s="235" t="s">
        <v>134</v>
      </c>
    </row>
    <row r="475" s="14" customFormat="1">
      <c r="A475" s="14"/>
      <c r="B475" s="252"/>
      <c r="C475" s="253"/>
      <c r="D475" s="226" t="s">
        <v>154</v>
      </c>
      <c r="E475" s="254" t="s">
        <v>1</v>
      </c>
      <c r="F475" s="255" t="s">
        <v>650</v>
      </c>
      <c r="G475" s="253"/>
      <c r="H475" s="254" t="s">
        <v>1</v>
      </c>
      <c r="I475" s="256"/>
      <c r="J475" s="253"/>
      <c r="K475" s="253"/>
      <c r="L475" s="257"/>
      <c r="M475" s="258"/>
      <c r="N475" s="259"/>
      <c r="O475" s="259"/>
      <c r="P475" s="259"/>
      <c r="Q475" s="259"/>
      <c r="R475" s="259"/>
      <c r="S475" s="259"/>
      <c r="T475" s="26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1" t="s">
        <v>154</v>
      </c>
      <c r="AU475" s="261" t="s">
        <v>84</v>
      </c>
      <c r="AV475" s="14" t="s">
        <v>82</v>
      </c>
      <c r="AW475" s="14" t="s">
        <v>31</v>
      </c>
      <c r="AX475" s="14" t="s">
        <v>74</v>
      </c>
      <c r="AY475" s="261" t="s">
        <v>134</v>
      </c>
    </row>
    <row r="476" s="12" customFormat="1">
      <c r="A476" s="12"/>
      <c r="B476" s="224"/>
      <c r="C476" s="225"/>
      <c r="D476" s="226" t="s">
        <v>154</v>
      </c>
      <c r="E476" s="227" t="s">
        <v>1</v>
      </c>
      <c r="F476" s="228" t="s">
        <v>139</v>
      </c>
      <c r="G476" s="225"/>
      <c r="H476" s="229">
        <v>4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35" t="s">
        <v>154</v>
      </c>
      <c r="AU476" s="235" t="s">
        <v>84</v>
      </c>
      <c r="AV476" s="12" t="s">
        <v>84</v>
      </c>
      <c r="AW476" s="12" t="s">
        <v>31</v>
      </c>
      <c r="AX476" s="12" t="s">
        <v>74</v>
      </c>
      <c r="AY476" s="235" t="s">
        <v>134</v>
      </c>
    </row>
    <row r="477" s="15" customFormat="1">
      <c r="A477" s="15"/>
      <c r="B477" s="262"/>
      <c r="C477" s="263"/>
      <c r="D477" s="226" t="s">
        <v>154</v>
      </c>
      <c r="E477" s="264" t="s">
        <v>1</v>
      </c>
      <c r="F477" s="265" t="s">
        <v>348</v>
      </c>
      <c r="G477" s="263"/>
      <c r="H477" s="266">
        <v>29</v>
      </c>
      <c r="I477" s="267"/>
      <c r="J477" s="263"/>
      <c r="K477" s="263"/>
      <c r="L477" s="268"/>
      <c r="M477" s="269"/>
      <c r="N477" s="270"/>
      <c r="O477" s="270"/>
      <c r="P477" s="270"/>
      <c r="Q477" s="270"/>
      <c r="R477" s="270"/>
      <c r="S477" s="270"/>
      <c r="T477" s="27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2" t="s">
        <v>154</v>
      </c>
      <c r="AU477" s="272" t="s">
        <v>84</v>
      </c>
      <c r="AV477" s="15" t="s">
        <v>142</v>
      </c>
      <c r="AW477" s="15" t="s">
        <v>31</v>
      </c>
      <c r="AX477" s="15" t="s">
        <v>74</v>
      </c>
      <c r="AY477" s="272" t="s">
        <v>134</v>
      </c>
    </row>
    <row r="478" s="12" customFormat="1">
      <c r="A478" s="12"/>
      <c r="B478" s="224"/>
      <c r="C478" s="225"/>
      <c r="D478" s="226" t="s">
        <v>154</v>
      </c>
      <c r="E478" s="227" t="s">
        <v>1</v>
      </c>
      <c r="F478" s="228" t="s">
        <v>911</v>
      </c>
      <c r="G478" s="225"/>
      <c r="H478" s="229">
        <v>145</v>
      </c>
      <c r="I478" s="230"/>
      <c r="J478" s="225"/>
      <c r="K478" s="225"/>
      <c r="L478" s="231"/>
      <c r="M478" s="232"/>
      <c r="N478" s="233"/>
      <c r="O478" s="233"/>
      <c r="P478" s="233"/>
      <c r="Q478" s="233"/>
      <c r="R478" s="233"/>
      <c r="S478" s="233"/>
      <c r="T478" s="234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T478" s="235" t="s">
        <v>154</v>
      </c>
      <c r="AU478" s="235" t="s">
        <v>84</v>
      </c>
      <c r="AV478" s="12" t="s">
        <v>84</v>
      </c>
      <c r="AW478" s="12" t="s">
        <v>31</v>
      </c>
      <c r="AX478" s="12" t="s">
        <v>82</v>
      </c>
      <c r="AY478" s="235" t="s">
        <v>134</v>
      </c>
    </row>
    <row r="479" s="2" customFormat="1" ht="16.5" customHeight="1">
      <c r="A479" s="39"/>
      <c r="B479" s="40"/>
      <c r="C479" s="286" t="s">
        <v>476</v>
      </c>
      <c r="D479" s="286" t="s">
        <v>697</v>
      </c>
      <c r="E479" s="287" t="s">
        <v>912</v>
      </c>
      <c r="F479" s="288" t="s">
        <v>913</v>
      </c>
      <c r="G479" s="289" t="s">
        <v>318</v>
      </c>
      <c r="H479" s="290">
        <v>166.75</v>
      </c>
      <c r="I479" s="291"/>
      <c r="J479" s="292">
        <f>ROUND(I479*H479,2)</f>
        <v>0</v>
      </c>
      <c r="K479" s="288" t="s">
        <v>614</v>
      </c>
      <c r="L479" s="293"/>
      <c r="M479" s="294" t="s">
        <v>1</v>
      </c>
      <c r="N479" s="295" t="s">
        <v>39</v>
      </c>
      <c r="O479" s="92"/>
      <c r="P479" s="220">
        <f>O479*H479</f>
        <v>0</v>
      </c>
      <c r="Q479" s="220">
        <v>0.00012</v>
      </c>
      <c r="R479" s="220">
        <f>Q479*H479</f>
        <v>0.02001</v>
      </c>
      <c r="S479" s="220">
        <v>0</v>
      </c>
      <c r="T479" s="22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2" t="s">
        <v>832</v>
      </c>
      <c r="AT479" s="222" t="s">
        <v>697</v>
      </c>
      <c r="AU479" s="222" t="s">
        <v>84</v>
      </c>
      <c r="AY479" s="18" t="s">
        <v>134</v>
      </c>
      <c r="BE479" s="223">
        <f>IF(N479="základní",J479,0)</f>
        <v>0</v>
      </c>
      <c r="BF479" s="223">
        <f>IF(N479="snížená",J479,0)</f>
        <v>0</v>
      </c>
      <c r="BG479" s="223">
        <f>IF(N479="zákl. přenesená",J479,0)</f>
        <v>0</v>
      </c>
      <c r="BH479" s="223">
        <f>IF(N479="sníž. přenesená",J479,0)</f>
        <v>0</v>
      </c>
      <c r="BI479" s="223">
        <f>IF(N479="nulová",J479,0)</f>
        <v>0</v>
      </c>
      <c r="BJ479" s="18" t="s">
        <v>82</v>
      </c>
      <c r="BK479" s="223">
        <f>ROUND(I479*H479,2)</f>
        <v>0</v>
      </c>
      <c r="BL479" s="18" t="s">
        <v>832</v>
      </c>
      <c r="BM479" s="222" t="s">
        <v>914</v>
      </c>
    </row>
    <row r="480" s="12" customFormat="1">
      <c r="A480" s="12"/>
      <c r="B480" s="224"/>
      <c r="C480" s="225"/>
      <c r="D480" s="226" t="s">
        <v>154</v>
      </c>
      <c r="E480" s="227" t="s">
        <v>1</v>
      </c>
      <c r="F480" s="228" t="s">
        <v>915</v>
      </c>
      <c r="G480" s="225"/>
      <c r="H480" s="229">
        <v>166.75</v>
      </c>
      <c r="I480" s="230"/>
      <c r="J480" s="225"/>
      <c r="K480" s="225"/>
      <c r="L480" s="231"/>
      <c r="M480" s="232"/>
      <c r="N480" s="233"/>
      <c r="O480" s="233"/>
      <c r="P480" s="233"/>
      <c r="Q480" s="233"/>
      <c r="R480" s="233"/>
      <c r="S480" s="233"/>
      <c r="T480" s="234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T480" s="235" t="s">
        <v>154</v>
      </c>
      <c r="AU480" s="235" t="s">
        <v>84</v>
      </c>
      <c r="AV480" s="12" t="s">
        <v>84</v>
      </c>
      <c r="AW480" s="12" t="s">
        <v>31</v>
      </c>
      <c r="AX480" s="12" t="s">
        <v>82</v>
      </c>
      <c r="AY480" s="235" t="s">
        <v>134</v>
      </c>
    </row>
    <row r="481" s="2" customFormat="1" ht="24.15" customHeight="1">
      <c r="A481" s="39"/>
      <c r="B481" s="40"/>
      <c r="C481" s="211" t="s">
        <v>327</v>
      </c>
      <c r="D481" s="211" t="s">
        <v>135</v>
      </c>
      <c r="E481" s="212" t="s">
        <v>916</v>
      </c>
      <c r="F481" s="213" t="s">
        <v>917</v>
      </c>
      <c r="G481" s="214" t="s">
        <v>318</v>
      </c>
      <c r="H481" s="215">
        <v>1215</v>
      </c>
      <c r="I481" s="216"/>
      <c r="J481" s="217">
        <f>ROUND(I481*H481,2)</f>
        <v>0</v>
      </c>
      <c r="K481" s="213" t="s">
        <v>614</v>
      </c>
      <c r="L481" s="45"/>
      <c r="M481" s="218" t="s">
        <v>1</v>
      </c>
      <c r="N481" s="219" t="s">
        <v>39</v>
      </c>
      <c r="O481" s="92"/>
      <c r="P481" s="220">
        <f>O481*H481</f>
        <v>0</v>
      </c>
      <c r="Q481" s="220">
        <v>0</v>
      </c>
      <c r="R481" s="220">
        <f>Q481*H481</f>
        <v>0</v>
      </c>
      <c r="S481" s="220">
        <v>0</v>
      </c>
      <c r="T481" s="22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2" t="s">
        <v>370</v>
      </c>
      <c r="AT481" s="222" t="s">
        <v>135</v>
      </c>
      <c r="AU481" s="222" t="s">
        <v>84</v>
      </c>
      <c r="AY481" s="18" t="s">
        <v>134</v>
      </c>
      <c r="BE481" s="223">
        <f>IF(N481="základní",J481,0)</f>
        <v>0</v>
      </c>
      <c r="BF481" s="223">
        <f>IF(N481="snížená",J481,0)</f>
        <v>0</v>
      </c>
      <c r="BG481" s="223">
        <f>IF(N481="zákl. přenesená",J481,0)</f>
        <v>0</v>
      </c>
      <c r="BH481" s="223">
        <f>IF(N481="sníž. přenesená",J481,0)</f>
        <v>0</v>
      </c>
      <c r="BI481" s="223">
        <f>IF(N481="nulová",J481,0)</f>
        <v>0</v>
      </c>
      <c r="BJ481" s="18" t="s">
        <v>82</v>
      </c>
      <c r="BK481" s="223">
        <f>ROUND(I481*H481,2)</f>
        <v>0</v>
      </c>
      <c r="BL481" s="18" t="s">
        <v>370</v>
      </c>
      <c r="BM481" s="222" t="s">
        <v>918</v>
      </c>
    </row>
    <row r="482" s="2" customFormat="1">
      <c r="A482" s="39"/>
      <c r="B482" s="40"/>
      <c r="C482" s="41"/>
      <c r="D482" s="281" t="s">
        <v>616</v>
      </c>
      <c r="E482" s="41"/>
      <c r="F482" s="282" t="s">
        <v>919</v>
      </c>
      <c r="G482" s="41"/>
      <c r="H482" s="41"/>
      <c r="I482" s="283"/>
      <c r="J482" s="41"/>
      <c r="K482" s="41"/>
      <c r="L482" s="45"/>
      <c r="M482" s="284"/>
      <c r="N482" s="285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616</v>
      </c>
      <c r="AU482" s="18" t="s">
        <v>84</v>
      </c>
    </row>
    <row r="483" s="14" customFormat="1">
      <c r="A483" s="14"/>
      <c r="B483" s="252"/>
      <c r="C483" s="253"/>
      <c r="D483" s="226" t="s">
        <v>154</v>
      </c>
      <c r="E483" s="254" t="s">
        <v>1</v>
      </c>
      <c r="F483" s="255" t="s">
        <v>920</v>
      </c>
      <c r="G483" s="253"/>
      <c r="H483" s="254" t="s">
        <v>1</v>
      </c>
      <c r="I483" s="256"/>
      <c r="J483" s="253"/>
      <c r="K483" s="253"/>
      <c r="L483" s="257"/>
      <c r="M483" s="258"/>
      <c r="N483" s="259"/>
      <c r="O483" s="259"/>
      <c r="P483" s="259"/>
      <c r="Q483" s="259"/>
      <c r="R483" s="259"/>
      <c r="S483" s="259"/>
      <c r="T483" s="26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1" t="s">
        <v>154</v>
      </c>
      <c r="AU483" s="261" t="s">
        <v>84</v>
      </c>
      <c r="AV483" s="14" t="s">
        <v>82</v>
      </c>
      <c r="AW483" s="14" t="s">
        <v>31</v>
      </c>
      <c r="AX483" s="14" t="s">
        <v>74</v>
      </c>
      <c r="AY483" s="261" t="s">
        <v>134</v>
      </c>
    </row>
    <row r="484" s="12" customFormat="1">
      <c r="A484" s="12"/>
      <c r="B484" s="224"/>
      <c r="C484" s="225"/>
      <c r="D484" s="226" t="s">
        <v>154</v>
      </c>
      <c r="E484" s="227" t="s">
        <v>1</v>
      </c>
      <c r="F484" s="228" t="s">
        <v>921</v>
      </c>
      <c r="G484" s="225"/>
      <c r="H484" s="229">
        <v>1215</v>
      </c>
      <c r="I484" s="230"/>
      <c r="J484" s="225"/>
      <c r="K484" s="225"/>
      <c r="L484" s="231"/>
      <c r="M484" s="232"/>
      <c r="N484" s="233"/>
      <c r="O484" s="233"/>
      <c r="P484" s="233"/>
      <c r="Q484" s="233"/>
      <c r="R484" s="233"/>
      <c r="S484" s="233"/>
      <c r="T484" s="234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35" t="s">
        <v>154</v>
      </c>
      <c r="AU484" s="235" t="s">
        <v>84</v>
      </c>
      <c r="AV484" s="12" t="s">
        <v>84</v>
      </c>
      <c r="AW484" s="12" t="s">
        <v>31</v>
      </c>
      <c r="AX484" s="12" t="s">
        <v>74</v>
      </c>
      <c r="AY484" s="235" t="s">
        <v>134</v>
      </c>
    </row>
    <row r="485" s="13" customFormat="1">
      <c r="A485" s="13"/>
      <c r="B485" s="236"/>
      <c r="C485" s="237"/>
      <c r="D485" s="226" t="s">
        <v>154</v>
      </c>
      <c r="E485" s="238" t="s">
        <v>1</v>
      </c>
      <c r="F485" s="239" t="s">
        <v>156</v>
      </c>
      <c r="G485" s="237"/>
      <c r="H485" s="240">
        <v>1215</v>
      </c>
      <c r="I485" s="241"/>
      <c r="J485" s="237"/>
      <c r="K485" s="237"/>
      <c r="L485" s="242"/>
      <c r="M485" s="243"/>
      <c r="N485" s="244"/>
      <c r="O485" s="244"/>
      <c r="P485" s="244"/>
      <c r="Q485" s="244"/>
      <c r="R485" s="244"/>
      <c r="S485" s="244"/>
      <c r="T485" s="24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6" t="s">
        <v>154</v>
      </c>
      <c r="AU485" s="246" t="s">
        <v>84</v>
      </c>
      <c r="AV485" s="13" t="s">
        <v>139</v>
      </c>
      <c r="AW485" s="13" t="s">
        <v>31</v>
      </c>
      <c r="AX485" s="13" t="s">
        <v>82</v>
      </c>
      <c r="AY485" s="246" t="s">
        <v>134</v>
      </c>
    </row>
    <row r="486" s="2" customFormat="1" ht="16.5" customHeight="1">
      <c r="A486" s="39"/>
      <c r="B486" s="40"/>
      <c r="C486" s="286" t="s">
        <v>483</v>
      </c>
      <c r="D486" s="286" t="s">
        <v>697</v>
      </c>
      <c r="E486" s="287" t="s">
        <v>922</v>
      </c>
      <c r="F486" s="288" t="s">
        <v>923</v>
      </c>
      <c r="G486" s="289" t="s">
        <v>318</v>
      </c>
      <c r="H486" s="290">
        <v>1397.25</v>
      </c>
      <c r="I486" s="291"/>
      <c r="J486" s="292">
        <f>ROUND(I486*H486,2)</f>
        <v>0</v>
      </c>
      <c r="K486" s="288" t="s">
        <v>614</v>
      </c>
      <c r="L486" s="293"/>
      <c r="M486" s="294" t="s">
        <v>1</v>
      </c>
      <c r="N486" s="295" t="s">
        <v>39</v>
      </c>
      <c r="O486" s="92"/>
      <c r="P486" s="220">
        <f>O486*H486</f>
        <v>0</v>
      </c>
      <c r="Q486" s="220">
        <v>0.00089999999999999998</v>
      </c>
      <c r="R486" s="220">
        <f>Q486*H486</f>
        <v>1.257525</v>
      </c>
      <c r="S486" s="220">
        <v>0</v>
      </c>
      <c r="T486" s="22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2" t="s">
        <v>832</v>
      </c>
      <c r="AT486" s="222" t="s">
        <v>697</v>
      </c>
      <c r="AU486" s="222" t="s">
        <v>84</v>
      </c>
      <c r="AY486" s="18" t="s">
        <v>134</v>
      </c>
      <c r="BE486" s="223">
        <f>IF(N486="základní",J486,0)</f>
        <v>0</v>
      </c>
      <c r="BF486" s="223">
        <f>IF(N486="snížená",J486,0)</f>
        <v>0</v>
      </c>
      <c r="BG486" s="223">
        <f>IF(N486="zákl. přenesená",J486,0)</f>
        <v>0</v>
      </c>
      <c r="BH486" s="223">
        <f>IF(N486="sníž. přenesená",J486,0)</f>
        <v>0</v>
      </c>
      <c r="BI486" s="223">
        <f>IF(N486="nulová",J486,0)</f>
        <v>0</v>
      </c>
      <c r="BJ486" s="18" t="s">
        <v>82</v>
      </c>
      <c r="BK486" s="223">
        <f>ROUND(I486*H486,2)</f>
        <v>0</v>
      </c>
      <c r="BL486" s="18" t="s">
        <v>832</v>
      </c>
      <c r="BM486" s="222" t="s">
        <v>924</v>
      </c>
    </row>
    <row r="487" s="12" customFormat="1">
      <c r="A487" s="12"/>
      <c r="B487" s="224"/>
      <c r="C487" s="225"/>
      <c r="D487" s="226" t="s">
        <v>154</v>
      </c>
      <c r="E487" s="227" t="s">
        <v>1</v>
      </c>
      <c r="F487" s="228" t="s">
        <v>925</v>
      </c>
      <c r="G487" s="225"/>
      <c r="H487" s="229">
        <v>1397.25</v>
      </c>
      <c r="I487" s="230"/>
      <c r="J487" s="225"/>
      <c r="K487" s="225"/>
      <c r="L487" s="231"/>
      <c r="M487" s="232"/>
      <c r="N487" s="233"/>
      <c r="O487" s="233"/>
      <c r="P487" s="233"/>
      <c r="Q487" s="233"/>
      <c r="R487" s="233"/>
      <c r="S487" s="233"/>
      <c r="T487" s="234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35" t="s">
        <v>154</v>
      </c>
      <c r="AU487" s="235" t="s">
        <v>84</v>
      </c>
      <c r="AV487" s="12" t="s">
        <v>84</v>
      </c>
      <c r="AW487" s="12" t="s">
        <v>31</v>
      </c>
      <c r="AX487" s="12" t="s">
        <v>82</v>
      </c>
      <c r="AY487" s="235" t="s">
        <v>134</v>
      </c>
    </row>
    <row r="488" s="2" customFormat="1" ht="24.15" customHeight="1">
      <c r="A488" s="39"/>
      <c r="B488" s="40"/>
      <c r="C488" s="211" t="s">
        <v>330</v>
      </c>
      <c r="D488" s="211" t="s">
        <v>135</v>
      </c>
      <c r="E488" s="212" t="s">
        <v>926</v>
      </c>
      <c r="F488" s="213" t="s">
        <v>927</v>
      </c>
      <c r="G488" s="214" t="s">
        <v>318</v>
      </c>
      <c r="H488" s="215">
        <v>1215</v>
      </c>
      <c r="I488" s="216"/>
      <c r="J488" s="217">
        <f>ROUND(I488*H488,2)</f>
        <v>0</v>
      </c>
      <c r="K488" s="213" t="s">
        <v>614</v>
      </c>
      <c r="L488" s="45"/>
      <c r="M488" s="218" t="s">
        <v>1</v>
      </c>
      <c r="N488" s="219" t="s">
        <v>39</v>
      </c>
      <c r="O488" s="92"/>
      <c r="P488" s="220">
        <f>O488*H488</f>
        <v>0</v>
      </c>
      <c r="Q488" s="220">
        <v>0</v>
      </c>
      <c r="R488" s="220">
        <f>Q488*H488</f>
        <v>0</v>
      </c>
      <c r="S488" s="220">
        <v>0</v>
      </c>
      <c r="T488" s="221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2" t="s">
        <v>370</v>
      </c>
      <c r="AT488" s="222" t="s">
        <v>135</v>
      </c>
      <c r="AU488" s="222" t="s">
        <v>84</v>
      </c>
      <c r="AY488" s="18" t="s">
        <v>134</v>
      </c>
      <c r="BE488" s="223">
        <f>IF(N488="základní",J488,0)</f>
        <v>0</v>
      </c>
      <c r="BF488" s="223">
        <f>IF(N488="snížená",J488,0)</f>
        <v>0</v>
      </c>
      <c r="BG488" s="223">
        <f>IF(N488="zákl. přenesená",J488,0)</f>
        <v>0</v>
      </c>
      <c r="BH488" s="223">
        <f>IF(N488="sníž. přenesená",J488,0)</f>
        <v>0</v>
      </c>
      <c r="BI488" s="223">
        <f>IF(N488="nulová",J488,0)</f>
        <v>0</v>
      </c>
      <c r="BJ488" s="18" t="s">
        <v>82</v>
      </c>
      <c r="BK488" s="223">
        <f>ROUND(I488*H488,2)</f>
        <v>0</v>
      </c>
      <c r="BL488" s="18" t="s">
        <v>370</v>
      </c>
      <c r="BM488" s="222" t="s">
        <v>928</v>
      </c>
    </row>
    <row r="489" s="2" customFormat="1">
      <c r="A489" s="39"/>
      <c r="B489" s="40"/>
      <c r="C489" s="41"/>
      <c r="D489" s="281" t="s">
        <v>616</v>
      </c>
      <c r="E489" s="41"/>
      <c r="F489" s="282" t="s">
        <v>929</v>
      </c>
      <c r="G489" s="41"/>
      <c r="H489" s="41"/>
      <c r="I489" s="283"/>
      <c r="J489" s="41"/>
      <c r="K489" s="41"/>
      <c r="L489" s="45"/>
      <c r="M489" s="284"/>
      <c r="N489" s="285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616</v>
      </c>
      <c r="AU489" s="18" t="s">
        <v>84</v>
      </c>
    </row>
    <row r="490" s="14" customFormat="1">
      <c r="A490" s="14"/>
      <c r="B490" s="252"/>
      <c r="C490" s="253"/>
      <c r="D490" s="226" t="s">
        <v>154</v>
      </c>
      <c r="E490" s="254" t="s">
        <v>1</v>
      </c>
      <c r="F490" s="255" t="s">
        <v>920</v>
      </c>
      <c r="G490" s="253"/>
      <c r="H490" s="254" t="s">
        <v>1</v>
      </c>
      <c r="I490" s="256"/>
      <c r="J490" s="253"/>
      <c r="K490" s="253"/>
      <c r="L490" s="257"/>
      <c r="M490" s="258"/>
      <c r="N490" s="259"/>
      <c r="O490" s="259"/>
      <c r="P490" s="259"/>
      <c r="Q490" s="259"/>
      <c r="R490" s="259"/>
      <c r="S490" s="259"/>
      <c r="T490" s="26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1" t="s">
        <v>154</v>
      </c>
      <c r="AU490" s="261" t="s">
        <v>84</v>
      </c>
      <c r="AV490" s="14" t="s">
        <v>82</v>
      </c>
      <c r="AW490" s="14" t="s">
        <v>31</v>
      </c>
      <c r="AX490" s="14" t="s">
        <v>74</v>
      </c>
      <c r="AY490" s="261" t="s">
        <v>134</v>
      </c>
    </row>
    <row r="491" s="12" customFormat="1">
      <c r="A491" s="12"/>
      <c r="B491" s="224"/>
      <c r="C491" s="225"/>
      <c r="D491" s="226" t="s">
        <v>154</v>
      </c>
      <c r="E491" s="227" t="s">
        <v>1</v>
      </c>
      <c r="F491" s="228" t="s">
        <v>921</v>
      </c>
      <c r="G491" s="225"/>
      <c r="H491" s="229">
        <v>1215</v>
      </c>
      <c r="I491" s="230"/>
      <c r="J491" s="225"/>
      <c r="K491" s="225"/>
      <c r="L491" s="231"/>
      <c r="M491" s="232"/>
      <c r="N491" s="233"/>
      <c r="O491" s="233"/>
      <c r="P491" s="233"/>
      <c r="Q491" s="233"/>
      <c r="R491" s="233"/>
      <c r="S491" s="233"/>
      <c r="T491" s="234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35" t="s">
        <v>154</v>
      </c>
      <c r="AU491" s="235" t="s">
        <v>84</v>
      </c>
      <c r="AV491" s="12" t="s">
        <v>84</v>
      </c>
      <c r="AW491" s="12" t="s">
        <v>31</v>
      </c>
      <c r="AX491" s="12" t="s">
        <v>74</v>
      </c>
      <c r="AY491" s="235" t="s">
        <v>134</v>
      </c>
    </row>
    <row r="492" s="13" customFormat="1">
      <c r="A492" s="13"/>
      <c r="B492" s="236"/>
      <c r="C492" s="237"/>
      <c r="D492" s="226" t="s">
        <v>154</v>
      </c>
      <c r="E492" s="238" t="s">
        <v>1</v>
      </c>
      <c r="F492" s="239" t="s">
        <v>156</v>
      </c>
      <c r="G492" s="237"/>
      <c r="H492" s="240">
        <v>1215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6" t="s">
        <v>154</v>
      </c>
      <c r="AU492" s="246" t="s">
        <v>84</v>
      </c>
      <c r="AV492" s="13" t="s">
        <v>139</v>
      </c>
      <c r="AW492" s="13" t="s">
        <v>31</v>
      </c>
      <c r="AX492" s="13" t="s">
        <v>82</v>
      </c>
      <c r="AY492" s="246" t="s">
        <v>134</v>
      </c>
    </row>
    <row r="493" s="2" customFormat="1" ht="16.5" customHeight="1">
      <c r="A493" s="39"/>
      <c r="B493" s="40"/>
      <c r="C493" s="211" t="s">
        <v>490</v>
      </c>
      <c r="D493" s="211" t="s">
        <v>135</v>
      </c>
      <c r="E493" s="212" t="s">
        <v>930</v>
      </c>
      <c r="F493" s="213" t="s">
        <v>931</v>
      </c>
      <c r="G493" s="214" t="s">
        <v>145</v>
      </c>
      <c r="H493" s="215">
        <v>1</v>
      </c>
      <c r="I493" s="216"/>
      <c r="J493" s="217">
        <f>ROUND(I493*H493,2)</f>
        <v>0</v>
      </c>
      <c r="K493" s="213" t="s">
        <v>1</v>
      </c>
      <c r="L493" s="45"/>
      <c r="M493" s="218" t="s">
        <v>1</v>
      </c>
      <c r="N493" s="219" t="s">
        <v>39</v>
      </c>
      <c r="O493" s="92"/>
      <c r="P493" s="220">
        <f>O493*H493</f>
        <v>0</v>
      </c>
      <c r="Q493" s="220">
        <v>0</v>
      </c>
      <c r="R493" s="220">
        <f>Q493*H493</f>
        <v>0</v>
      </c>
      <c r="S493" s="220">
        <v>0</v>
      </c>
      <c r="T493" s="22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2" t="s">
        <v>370</v>
      </c>
      <c r="AT493" s="222" t="s">
        <v>135</v>
      </c>
      <c r="AU493" s="222" t="s">
        <v>84</v>
      </c>
      <c r="AY493" s="18" t="s">
        <v>134</v>
      </c>
      <c r="BE493" s="223">
        <f>IF(N493="základní",J493,0)</f>
        <v>0</v>
      </c>
      <c r="BF493" s="223">
        <f>IF(N493="snížená",J493,0)</f>
        <v>0</v>
      </c>
      <c r="BG493" s="223">
        <f>IF(N493="zákl. přenesená",J493,0)</f>
        <v>0</v>
      </c>
      <c r="BH493" s="223">
        <f>IF(N493="sníž. přenesená",J493,0)</f>
        <v>0</v>
      </c>
      <c r="BI493" s="223">
        <f>IF(N493="nulová",J493,0)</f>
        <v>0</v>
      </c>
      <c r="BJ493" s="18" t="s">
        <v>82</v>
      </c>
      <c r="BK493" s="223">
        <f>ROUND(I493*H493,2)</f>
        <v>0</v>
      </c>
      <c r="BL493" s="18" t="s">
        <v>370</v>
      </c>
      <c r="BM493" s="222" t="s">
        <v>932</v>
      </c>
    </row>
    <row r="494" s="14" customFormat="1">
      <c r="A494" s="14"/>
      <c r="B494" s="252"/>
      <c r="C494" s="253"/>
      <c r="D494" s="226" t="s">
        <v>154</v>
      </c>
      <c r="E494" s="254" t="s">
        <v>1</v>
      </c>
      <c r="F494" s="255" t="s">
        <v>933</v>
      </c>
      <c r="G494" s="253"/>
      <c r="H494" s="254" t="s">
        <v>1</v>
      </c>
      <c r="I494" s="256"/>
      <c r="J494" s="253"/>
      <c r="K494" s="253"/>
      <c r="L494" s="257"/>
      <c r="M494" s="258"/>
      <c r="N494" s="259"/>
      <c r="O494" s="259"/>
      <c r="P494" s="259"/>
      <c r="Q494" s="259"/>
      <c r="R494" s="259"/>
      <c r="S494" s="259"/>
      <c r="T494" s="26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1" t="s">
        <v>154</v>
      </c>
      <c r="AU494" s="261" t="s">
        <v>84</v>
      </c>
      <c r="AV494" s="14" t="s">
        <v>82</v>
      </c>
      <c r="AW494" s="14" t="s">
        <v>31</v>
      </c>
      <c r="AX494" s="14" t="s">
        <v>74</v>
      </c>
      <c r="AY494" s="261" t="s">
        <v>134</v>
      </c>
    </row>
    <row r="495" s="12" customFormat="1">
      <c r="A495" s="12"/>
      <c r="B495" s="224"/>
      <c r="C495" s="225"/>
      <c r="D495" s="226" t="s">
        <v>154</v>
      </c>
      <c r="E495" s="227" t="s">
        <v>1</v>
      </c>
      <c r="F495" s="228" t="s">
        <v>82</v>
      </c>
      <c r="G495" s="225"/>
      <c r="H495" s="229">
        <v>1</v>
      </c>
      <c r="I495" s="230"/>
      <c r="J495" s="225"/>
      <c r="K495" s="225"/>
      <c r="L495" s="231"/>
      <c r="M495" s="232"/>
      <c r="N495" s="233"/>
      <c r="O495" s="233"/>
      <c r="P495" s="233"/>
      <c r="Q495" s="233"/>
      <c r="R495" s="233"/>
      <c r="S495" s="233"/>
      <c r="T495" s="234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T495" s="235" t="s">
        <v>154</v>
      </c>
      <c r="AU495" s="235" t="s">
        <v>84</v>
      </c>
      <c r="AV495" s="12" t="s">
        <v>84</v>
      </c>
      <c r="AW495" s="12" t="s">
        <v>31</v>
      </c>
      <c r="AX495" s="12" t="s">
        <v>82</v>
      </c>
      <c r="AY495" s="235" t="s">
        <v>134</v>
      </c>
    </row>
    <row r="496" s="2" customFormat="1" ht="16.5" customHeight="1">
      <c r="A496" s="39"/>
      <c r="B496" s="40"/>
      <c r="C496" s="286" t="s">
        <v>335</v>
      </c>
      <c r="D496" s="286" t="s">
        <v>697</v>
      </c>
      <c r="E496" s="287" t="s">
        <v>934</v>
      </c>
      <c r="F496" s="288" t="s">
        <v>935</v>
      </c>
      <c r="G496" s="289" t="s">
        <v>145</v>
      </c>
      <c r="H496" s="290">
        <v>4</v>
      </c>
      <c r="I496" s="291"/>
      <c r="J496" s="292">
        <f>ROUND(I496*H496,2)</f>
        <v>0</v>
      </c>
      <c r="K496" s="288" t="s">
        <v>1</v>
      </c>
      <c r="L496" s="293"/>
      <c r="M496" s="294" t="s">
        <v>1</v>
      </c>
      <c r="N496" s="295" t="s">
        <v>39</v>
      </c>
      <c r="O496" s="92"/>
      <c r="P496" s="220">
        <f>O496*H496</f>
        <v>0</v>
      </c>
      <c r="Q496" s="220">
        <v>0</v>
      </c>
      <c r="R496" s="220">
        <f>Q496*H496</f>
        <v>0</v>
      </c>
      <c r="S496" s="220">
        <v>0</v>
      </c>
      <c r="T496" s="221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2" t="s">
        <v>936</v>
      </c>
      <c r="AT496" s="222" t="s">
        <v>697</v>
      </c>
      <c r="AU496" s="222" t="s">
        <v>84</v>
      </c>
      <c r="AY496" s="18" t="s">
        <v>134</v>
      </c>
      <c r="BE496" s="223">
        <f>IF(N496="základní",J496,0)</f>
        <v>0</v>
      </c>
      <c r="BF496" s="223">
        <f>IF(N496="snížená",J496,0)</f>
        <v>0</v>
      </c>
      <c r="BG496" s="223">
        <f>IF(N496="zákl. přenesená",J496,0)</f>
        <v>0</v>
      </c>
      <c r="BH496" s="223">
        <f>IF(N496="sníž. přenesená",J496,0)</f>
        <v>0</v>
      </c>
      <c r="BI496" s="223">
        <f>IF(N496="nulová",J496,0)</f>
        <v>0</v>
      </c>
      <c r="BJ496" s="18" t="s">
        <v>82</v>
      </c>
      <c r="BK496" s="223">
        <f>ROUND(I496*H496,2)</f>
        <v>0</v>
      </c>
      <c r="BL496" s="18" t="s">
        <v>370</v>
      </c>
      <c r="BM496" s="222" t="s">
        <v>937</v>
      </c>
    </row>
    <row r="497" s="2" customFormat="1" ht="16.5" customHeight="1">
      <c r="A497" s="39"/>
      <c r="B497" s="40"/>
      <c r="C497" s="286" t="s">
        <v>500</v>
      </c>
      <c r="D497" s="286" t="s">
        <v>697</v>
      </c>
      <c r="E497" s="287" t="s">
        <v>938</v>
      </c>
      <c r="F497" s="288" t="s">
        <v>939</v>
      </c>
      <c r="G497" s="289" t="s">
        <v>145</v>
      </c>
      <c r="H497" s="290">
        <v>4</v>
      </c>
      <c r="I497" s="291"/>
      <c r="J497" s="292">
        <f>ROUND(I497*H497,2)</f>
        <v>0</v>
      </c>
      <c r="K497" s="288" t="s">
        <v>1</v>
      </c>
      <c r="L497" s="293"/>
      <c r="M497" s="294" t="s">
        <v>1</v>
      </c>
      <c r="N497" s="295" t="s">
        <v>39</v>
      </c>
      <c r="O497" s="92"/>
      <c r="P497" s="220">
        <f>O497*H497</f>
        <v>0</v>
      </c>
      <c r="Q497" s="220">
        <v>0</v>
      </c>
      <c r="R497" s="220">
        <f>Q497*H497</f>
        <v>0</v>
      </c>
      <c r="S497" s="220">
        <v>0</v>
      </c>
      <c r="T497" s="22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2" t="s">
        <v>936</v>
      </c>
      <c r="AT497" s="222" t="s">
        <v>697</v>
      </c>
      <c r="AU497" s="222" t="s">
        <v>84</v>
      </c>
      <c r="AY497" s="18" t="s">
        <v>134</v>
      </c>
      <c r="BE497" s="223">
        <f>IF(N497="základní",J497,0)</f>
        <v>0</v>
      </c>
      <c r="BF497" s="223">
        <f>IF(N497="snížená",J497,0)</f>
        <v>0</v>
      </c>
      <c r="BG497" s="223">
        <f>IF(N497="zákl. přenesená",J497,0)</f>
        <v>0</v>
      </c>
      <c r="BH497" s="223">
        <f>IF(N497="sníž. přenesená",J497,0)</f>
        <v>0</v>
      </c>
      <c r="BI497" s="223">
        <f>IF(N497="nulová",J497,0)</f>
        <v>0</v>
      </c>
      <c r="BJ497" s="18" t="s">
        <v>82</v>
      </c>
      <c r="BK497" s="223">
        <f>ROUND(I497*H497,2)</f>
        <v>0</v>
      </c>
      <c r="BL497" s="18" t="s">
        <v>370</v>
      </c>
      <c r="BM497" s="222" t="s">
        <v>940</v>
      </c>
    </row>
    <row r="498" s="2" customFormat="1" ht="21.75" customHeight="1">
      <c r="A498" s="39"/>
      <c r="B498" s="40"/>
      <c r="C498" s="211" t="s">
        <v>339</v>
      </c>
      <c r="D498" s="211" t="s">
        <v>135</v>
      </c>
      <c r="E498" s="212" t="s">
        <v>941</v>
      </c>
      <c r="F498" s="213" t="s">
        <v>942</v>
      </c>
      <c r="G498" s="214" t="s">
        <v>318</v>
      </c>
      <c r="H498" s="215">
        <v>1091</v>
      </c>
      <c r="I498" s="216"/>
      <c r="J498" s="217">
        <f>ROUND(I498*H498,2)</f>
        <v>0</v>
      </c>
      <c r="K498" s="213" t="s">
        <v>614</v>
      </c>
      <c r="L498" s="45"/>
      <c r="M498" s="218" t="s">
        <v>1</v>
      </c>
      <c r="N498" s="219" t="s">
        <v>39</v>
      </c>
      <c r="O498" s="92"/>
      <c r="P498" s="220">
        <f>O498*H498</f>
        <v>0</v>
      </c>
      <c r="Q498" s="220">
        <v>9.0000000000000006E-05</v>
      </c>
      <c r="R498" s="220">
        <f>Q498*H498</f>
        <v>0.09819</v>
      </c>
      <c r="S498" s="220">
        <v>0</v>
      </c>
      <c r="T498" s="22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2" t="s">
        <v>370</v>
      </c>
      <c r="AT498" s="222" t="s">
        <v>135</v>
      </c>
      <c r="AU498" s="222" t="s">
        <v>84</v>
      </c>
      <c r="AY498" s="18" t="s">
        <v>134</v>
      </c>
      <c r="BE498" s="223">
        <f>IF(N498="základní",J498,0)</f>
        <v>0</v>
      </c>
      <c r="BF498" s="223">
        <f>IF(N498="snížená",J498,0)</f>
        <v>0</v>
      </c>
      <c r="BG498" s="223">
        <f>IF(N498="zákl. přenesená",J498,0)</f>
        <v>0</v>
      </c>
      <c r="BH498" s="223">
        <f>IF(N498="sníž. přenesená",J498,0)</f>
        <v>0</v>
      </c>
      <c r="BI498" s="223">
        <f>IF(N498="nulová",J498,0)</f>
        <v>0</v>
      </c>
      <c r="BJ498" s="18" t="s">
        <v>82</v>
      </c>
      <c r="BK498" s="223">
        <f>ROUND(I498*H498,2)</f>
        <v>0</v>
      </c>
      <c r="BL498" s="18" t="s">
        <v>370</v>
      </c>
      <c r="BM498" s="222" t="s">
        <v>943</v>
      </c>
    </row>
    <row r="499" s="2" customFormat="1">
      <c r="A499" s="39"/>
      <c r="B499" s="40"/>
      <c r="C499" s="41"/>
      <c r="D499" s="281" t="s">
        <v>616</v>
      </c>
      <c r="E499" s="41"/>
      <c r="F499" s="282" t="s">
        <v>944</v>
      </c>
      <c r="G499" s="41"/>
      <c r="H499" s="41"/>
      <c r="I499" s="283"/>
      <c r="J499" s="41"/>
      <c r="K499" s="41"/>
      <c r="L499" s="45"/>
      <c r="M499" s="284"/>
      <c r="N499" s="285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616</v>
      </c>
      <c r="AU499" s="18" t="s">
        <v>84</v>
      </c>
    </row>
    <row r="500" s="14" customFormat="1">
      <c r="A500" s="14"/>
      <c r="B500" s="252"/>
      <c r="C500" s="253"/>
      <c r="D500" s="226" t="s">
        <v>154</v>
      </c>
      <c r="E500" s="254" t="s">
        <v>1</v>
      </c>
      <c r="F500" s="255" t="s">
        <v>945</v>
      </c>
      <c r="G500" s="253"/>
      <c r="H500" s="254" t="s">
        <v>1</v>
      </c>
      <c r="I500" s="256"/>
      <c r="J500" s="253"/>
      <c r="K500" s="253"/>
      <c r="L500" s="257"/>
      <c r="M500" s="258"/>
      <c r="N500" s="259"/>
      <c r="O500" s="259"/>
      <c r="P500" s="259"/>
      <c r="Q500" s="259"/>
      <c r="R500" s="259"/>
      <c r="S500" s="259"/>
      <c r="T500" s="26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1" t="s">
        <v>154</v>
      </c>
      <c r="AU500" s="261" t="s">
        <v>84</v>
      </c>
      <c r="AV500" s="14" t="s">
        <v>82</v>
      </c>
      <c r="AW500" s="14" t="s">
        <v>31</v>
      </c>
      <c r="AX500" s="14" t="s">
        <v>74</v>
      </c>
      <c r="AY500" s="261" t="s">
        <v>134</v>
      </c>
    </row>
    <row r="501" s="12" customFormat="1">
      <c r="A501" s="12"/>
      <c r="B501" s="224"/>
      <c r="C501" s="225"/>
      <c r="D501" s="226" t="s">
        <v>154</v>
      </c>
      <c r="E501" s="227" t="s">
        <v>1</v>
      </c>
      <c r="F501" s="228" t="s">
        <v>946</v>
      </c>
      <c r="G501" s="225"/>
      <c r="H501" s="229">
        <v>1091</v>
      </c>
      <c r="I501" s="230"/>
      <c r="J501" s="225"/>
      <c r="K501" s="225"/>
      <c r="L501" s="231"/>
      <c r="M501" s="232"/>
      <c r="N501" s="233"/>
      <c r="O501" s="233"/>
      <c r="P501" s="233"/>
      <c r="Q501" s="233"/>
      <c r="R501" s="233"/>
      <c r="S501" s="233"/>
      <c r="T501" s="234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T501" s="235" t="s">
        <v>154</v>
      </c>
      <c r="AU501" s="235" t="s">
        <v>84</v>
      </c>
      <c r="AV501" s="12" t="s">
        <v>84</v>
      </c>
      <c r="AW501" s="12" t="s">
        <v>31</v>
      </c>
      <c r="AX501" s="12" t="s">
        <v>82</v>
      </c>
      <c r="AY501" s="235" t="s">
        <v>134</v>
      </c>
    </row>
    <row r="502" s="2" customFormat="1" ht="16.5" customHeight="1">
      <c r="A502" s="39"/>
      <c r="B502" s="40"/>
      <c r="C502" s="286" t="s">
        <v>509</v>
      </c>
      <c r="D502" s="286" t="s">
        <v>697</v>
      </c>
      <c r="E502" s="287" t="s">
        <v>947</v>
      </c>
      <c r="F502" s="288" t="s">
        <v>948</v>
      </c>
      <c r="G502" s="289" t="s">
        <v>318</v>
      </c>
      <c r="H502" s="290">
        <v>1091</v>
      </c>
      <c r="I502" s="291"/>
      <c r="J502" s="292">
        <f>ROUND(I502*H502,2)</f>
        <v>0</v>
      </c>
      <c r="K502" s="288" t="s">
        <v>1</v>
      </c>
      <c r="L502" s="293"/>
      <c r="M502" s="294" t="s">
        <v>1</v>
      </c>
      <c r="N502" s="295" t="s">
        <v>39</v>
      </c>
      <c r="O502" s="92"/>
      <c r="P502" s="220">
        <f>O502*H502</f>
        <v>0</v>
      </c>
      <c r="Q502" s="220">
        <v>0</v>
      </c>
      <c r="R502" s="220">
        <f>Q502*H502</f>
        <v>0</v>
      </c>
      <c r="S502" s="220">
        <v>0</v>
      </c>
      <c r="T502" s="22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2" t="s">
        <v>936</v>
      </c>
      <c r="AT502" s="222" t="s">
        <v>697</v>
      </c>
      <c r="AU502" s="222" t="s">
        <v>84</v>
      </c>
      <c r="AY502" s="18" t="s">
        <v>134</v>
      </c>
      <c r="BE502" s="223">
        <f>IF(N502="základní",J502,0)</f>
        <v>0</v>
      </c>
      <c r="BF502" s="223">
        <f>IF(N502="snížená",J502,0)</f>
        <v>0</v>
      </c>
      <c r="BG502" s="223">
        <f>IF(N502="zákl. přenesená",J502,0)</f>
        <v>0</v>
      </c>
      <c r="BH502" s="223">
        <f>IF(N502="sníž. přenesená",J502,0)</f>
        <v>0</v>
      </c>
      <c r="BI502" s="223">
        <f>IF(N502="nulová",J502,0)</f>
        <v>0</v>
      </c>
      <c r="BJ502" s="18" t="s">
        <v>82</v>
      </c>
      <c r="BK502" s="223">
        <f>ROUND(I502*H502,2)</f>
        <v>0</v>
      </c>
      <c r="BL502" s="18" t="s">
        <v>370</v>
      </c>
      <c r="BM502" s="222" t="s">
        <v>949</v>
      </c>
    </row>
    <row r="503" s="2" customFormat="1" ht="21.75" customHeight="1">
      <c r="A503" s="39"/>
      <c r="B503" s="40"/>
      <c r="C503" s="211" t="s">
        <v>345</v>
      </c>
      <c r="D503" s="211" t="s">
        <v>135</v>
      </c>
      <c r="E503" s="212" t="s">
        <v>950</v>
      </c>
      <c r="F503" s="213" t="s">
        <v>951</v>
      </c>
      <c r="G503" s="214" t="s">
        <v>318</v>
      </c>
      <c r="H503" s="215">
        <v>1091</v>
      </c>
      <c r="I503" s="216"/>
      <c r="J503" s="217">
        <f>ROUND(I503*H503,2)</f>
        <v>0</v>
      </c>
      <c r="K503" s="213" t="s">
        <v>614</v>
      </c>
      <c r="L503" s="45"/>
      <c r="M503" s="218" t="s">
        <v>1</v>
      </c>
      <c r="N503" s="219" t="s">
        <v>39</v>
      </c>
      <c r="O503" s="92"/>
      <c r="P503" s="220">
        <f>O503*H503</f>
        <v>0</v>
      </c>
      <c r="Q503" s="220">
        <v>0</v>
      </c>
      <c r="R503" s="220">
        <f>Q503*H503</f>
        <v>0</v>
      </c>
      <c r="S503" s="220">
        <v>0</v>
      </c>
      <c r="T503" s="221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2" t="s">
        <v>370</v>
      </c>
      <c r="AT503" s="222" t="s">
        <v>135</v>
      </c>
      <c r="AU503" s="222" t="s">
        <v>84</v>
      </c>
      <c r="AY503" s="18" t="s">
        <v>134</v>
      </c>
      <c r="BE503" s="223">
        <f>IF(N503="základní",J503,0)</f>
        <v>0</v>
      </c>
      <c r="BF503" s="223">
        <f>IF(N503="snížená",J503,0)</f>
        <v>0</v>
      </c>
      <c r="BG503" s="223">
        <f>IF(N503="zákl. přenesená",J503,0)</f>
        <v>0</v>
      </c>
      <c r="BH503" s="223">
        <f>IF(N503="sníž. přenesená",J503,0)</f>
        <v>0</v>
      </c>
      <c r="BI503" s="223">
        <f>IF(N503="nulová",J503,0)</f>
        <v>0</v>
      </c>
      <c r="BJ503" s="18" t="s">
        <v>82</v>
      </c>
      <c r="BK503" s="223">
        <f>ROUND(I503*H503,2)</f>
        <v>0</v>
      </c>
      <c r="BL503" s="18" t="s">
        <v>370</v>
      </c>
      <c r="BM503" s="222" t="s">
        <v>952</v>
      </c>
    </row>
    <row r="504" s="2" customFormat="1">
      <c r="A504" s="39"/>
      <c r="B504" s="40"/>
      <c r="C504" s="41"/>
      <c r="D504" s="281" t="s">
        <v>616</v>
      </c>
      <c r="E504" s="41"/>
      <c r="F504" s="282" t="s">
        <v>953</v>
      </c>
      <c r="G504" s="41"/>
      <c r="H504" s="41"/>
      <c r="I504" s="283"/>
      <c r="J504" s="41"/>
      <c r="K504" s="41"/>
      <c r="L504" s="45"/>
      <c r="M504" s="284"/>
      <c r="N504" s="285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616</v>
      </c>
      <c r="AU504" s="18" t="s">
        <v>84</v>
      </c>
    </row>
    <row r="505" s="14" customFormat="1">
      <c r="A505" s="14"/>
      <c r="B505" s="252"/>
      <c r="C505" s="253"/>
      <c r="D505" s="226" t="s">
        <v>154</v>
      </c>
      <c r="E505" s="254" t="s">
        <v>1</v>
      </c>
      <c r="F505" s="255" t="s">
        <v>945</v>
      </c>
      <c r="G505" s="253"/>
      <c r="H505" s="254" t="s">
        <v>1</v>
      </c>
      <c r="I505" s="256"/>
      <c r="J505" s="253"/>
      <c r="K505" s="253"/>
      <c r="L505" s="257"/>
      <c r="M505" s="258"/>
      <c r="N505" s="259"/>
      <c r="O505" s="259"/>
      <c r="P505" s="259"/>
      <c r="Q505" s="259"/>
      <c r="R505" s="259"/>
      <c r="S505" s="259"/>
      <c r="T505" s="26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1" t="s">
        <v>154</v>
      </c>
      <c r="AU505" s="261" t="s">
        <v>84</v>
      </c>
      <c r="AV505" s="14" t="s">
        <v>82</v>
      </c>
      <c r="AW505" s="14" t="s">
        <v>31</v>
      </c>
      <c r="AX505" s="14" t="s">
        <v>74</v>
      </c>
      <c r="AY505" s="261" t="s">
        <v>134</v>
      </c>
    </row>
    <row r="506" s="12" customFormat="1">
      <c r="A506" s="12"/>
      <c r="B506" s="224"/>
      <c r="C506" s="225"/>
      <c r="D506" s="226" t="s">
        <v>154</v>
      </c>
      <c r="E506" s="227" t="s">
        <v>1</v>
      </c>
      <c r="F506" s="228" t="s">
        <v>946</v>
      </c>
      <c r="G506" s="225"/>
      <c r="H506" s="229">
        <v>1091</v>
      </c>
      <c r="I506" s="230"/>
      <c r="J506" s="225"/>
      <c r="K506" s="225"/>
      <c r="L506" s="231"/>
      <c r="M506" s="232"/>
      <c r="N506" s="233"/>
      <c r="O506" s="233"/>
      <c r="P506" s="233"/>
      <c r="Q506" s="233"/>
      <c r="R506" s="233"/>
      <c r="S506" s="233"/>
      <c r="T506" s="234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235" t="s">
        <v>154</v>
      </c>
      <c r="AU506" s="235" t="s">
        <v>84</v>
      </c>
      <c r="AV506" s="12" t="s">
        <v>84</v>
      </c>
      <c r="AW506" s="12" t="s">
        <v>31</v>
      </c>
      <c r="AX506" s="12" t="s">
        <v>82</v>
      </c>
      <c r="AY506" s="235" t="s">
        <v>134</v>
      </c>
    </row>
    <row r="507" s="2" customFormat="1" ht="16.5" customHeight="1">
      <c r="A507" s="39"/>
      <c r="B507" s="40"/>
      <c r="C507" s="286" t="s">
        <v>520</v>
      </c>
      <c r="D507" s="286" t="s">
        <v>697</v>
      </c>
      <c r="E507" s="287" t="s">
        <v>954</v>
      </c>
      <c r="F507" s="288" t="s">
        <v>955</v>
      </c>
      <c r="G507" s="289" t="s">
        <v>318</v>
      </c>
      <c r="H507" s="290">
        <v>1145.55</v>
      </c>
      <c r="I507" s="291"/>
      <c r="J507" s="292">
        <f>ROUND(I507*H507,2)</f>
        <v>0</v>
      </c>
      <c r="K507" s="288" t="s">
        <v>614</v>
      </c>
      <c r="L507" s="293"/>
      <c r="M507" s="294" t="s">
        <v>1</v>
      </c>
      <c r="N507" s="295" t="s">
        <v>39</v>
      </c>
      <c r="O507" s="92"/>
      <c r="P507" s="220">
        <f>O507*H507</f>
        <v>0</v>
      </c>
      <c r="Q507" s="220">
        <v>0.00068999999999999997</v>
      </c>
      <c r="R507" s="220">
        <f>Q507*H507</f>
        <v>0.7904294999999999</v>
      </c>
      <c r="S507" s="220">
        <v>0</v>
      </c>
      <c r="T507" s="22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2" t="s">
        <v>832</v>
      </c>
      <c r="AT507" s="222" t="s">
        <v>697</v>
      </c>
      <c r="AU507" s="222" t="s">
        <v>84</v>
      </c>
      <c r="AY507" s="18" t="s">
        <v>134</v>
      </c>
      <c r="BE507" s="223">
        <f>IF(N507="základní",J507,0)</f>
        <v>0</v>
      </c>
      <c r="BF507" s="223">
        <f>IF(N507="snížená",J507,0)</f>
        <v>0</v>
      </c>
      <c r="BG507" s="223">
        <f>IF(N507="zákl. přenesená",J507,0)</f>
        <v>0</v>
      </c>
      <c r="BH507" s="223">
        <f>IF(N507="sníž. přenesená",J507,0)</f>
        <v>0</v>
      </c>
      <c r="BI507" s="223">
        <f>IF(N507="nulová",J507,0)</f>
        <v>0</v>
      </c>
      <c r="BJ507" s="18" t="s">
        <v>82</v>
      </c>
      <c r="BK507" s="223">
        <f>ROUND(I507*H507,2)</f>
        <v>0</v>
      </c>
      <c r="BL507" s="18" t="s">
        <v>832</v>
      </c>
      <c r="BM507" s="222" t="s">
        <v>956</v>
      </c>
    </row>
    <row r="508" s="12" customFormat="1">
      <c r="A508" s="12"/>
      <c r="B508" s="224"/>
      <c r="C508" s="225"/>
      <c r="D508" s="226" t="s">
        <v>154</v>
      </c>
      <c r="E508" s="227" t="s">
        <v>1</v>
      </c>
      <c r="F508" s="228" t="s">
        <v>957</v>
      </c>
      <c r="G508" s="225"/>
      <c r="H508" s="229">
        <v>1145.55</v>
      </c>
      <c r="I508" s="230"/>
      <c r="J508" s="225"/>
      <c r="K508" s="225"/>
      <c r="L508" s="231"/>
      <c r="M508" s="232"/>
      <c r="N508" s="233"/>
      <c r="O508" s="233"/>
      <c r="P508" s="233"/>
      <c r="Q508" s="233"/>
      <c r="R508" s="233"/>
      <c r="S508" s="233"/>
      <c r="T508" s="234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T508" s="235" t="s">
        <v>154</v>
      </c>
      <c r="AU508" s="235" t="s">
        <v>84</v>
      </c>
      <c r="AV508" s="12" t="s">
        <v>84</v>
      </c>
      <c r="AW508" s="12" t="s">
        <v>31</v>
      </c>
      <c r="AX508" s="12" t="s">
        <v>82</v>
      </c>
      <c r="AY508" s="235" t="s">
        <v>134</v>
      </c>
    </row>
    <row r="509" s="2" customFormat="1" ht="16.5" customHeight="1">
      <c r="A509" s="39"/>
      <c r="B509" s="40"/>
      <c r="C509" s="286" t="s">
        <v>356</v>
      </c>
      <c r="D509" s="286" t="s">
        <v>697</v>
      </c>
      <c r="E509" s="287" t="s">
        <v>958</v>
      </c>
      <c r="F509" s="288" t="s">
        <v>959</v>
      </c>
      <c r="G509" s="289" t="s">
        <v>145</v>
      </c>
      <c r="H509" s="290">
        <v>25</v>
      </c>
      <c r="I509" s="291"/>
      <c r="J509" s="292">
        <f>ROUND(I509*H509,2)</f>
        <v>0</v>
      </c>
      <c r="K509" s="288" t="s">
        <v>1</v>
      </c>
      <c r="L509" s="293"/>
      <c r="M509" s="294" t="s">
        <v>1</v>
      </c>
      <c r="N509" s="295" t="s">
        <v>39</v>
      </c>
      <c r="O509" s="92"/>
      <c r="P509" s="220">
        <f>O509*H509</f>
        <v>0</v>
      </c>
      <c r="Q509" s="220">
        <v>0</v>
      </c>
      <c r="R509" s="220">
        <f>Q509*H509</f>
        <v>0</v>
      </c>
      <c r="S509" s="220">
        <v>0</v>
      </c>
      <c r="T509" s="22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2" t="s">
        <v>832</v>
      </c>
      <c r="AT509" s="222" t="s">
        <v>697</v>
      </c>
      <c r="AU509" s="222" t="s">
        <v>84</v>
      </c>
      <c r="AY509" s="18" t="s">
        <v>134</v>
      </c>
      <c r="BE509" s="223">
        <f>IF(N509="základní",J509,0)</f>
        <v>0</v>
      </c>
      <c r="BF509" s="223">
        <f>IF(N509="snížená",J509,0)</f>
        <v>0</v>
      </c>
      <c r="BG509" s="223">
        <f>IF(N509="zákl. přenesená",J509,0)</f>
        <v>0</v>
      </c>
      <c r="BH509" s="223">
        <f>IF(N509="sníž. přenesená",J509,0)</f>
        <v>0</v>
      </c>
      <c r="BI509" s="223">
        <f>IF(N509="nulová",J509,0)</f>
        <v>0</v>
      </c>
      <c r="BJ509" s="18" t="s">
        <v>82</v>
      </c>
      <c r="BK509" s="223">
        <f>ROUND(I509*H509,2)</f>
        <v>0</v>
      </c>
      <c r="BL509" s="18" t="s">
        <v>832</v>
      </c>
      <c r="BM509" s="222" t="s">
        <v>960</v>
      </c>
    </row>
    <row r="510" s="2" customFormat="1" ht="24.15" customHeight="1">
      <c r="A510" s="39"/>
      <c r="B510" s="40"/>
      <c r="C510" s="211" t="s">
        <v>961</v>
      </c>
      <c r="D510" s="211" t="s">
        <v>135</v>
      </c>
      <c r="E510" s="212" t="s">
        <v>962</v>
      </c>
      <c r="F510" s="213" t="s">
        <v>963</v>
      </c>
      <c r="G510" s="214" t="s">
        <v>318</v>
      </c>
      <c r="H510" s="215">
        <v>1091</v>
      </c>
      <c r="I510" s="216"/>
      <c r="J510" s="217">
        <f>ROUND(I510*H510,2)</f>
        <v>0</v>
      </c>
      <c r="K510" s="213" t="s">
        <v>614</v>
      </c>
      <c r="L510" s="45"/>
      <c r="M510" s="218" t="s">
        <v>1</v>
      </c>
      <c r="N510" s="219" t="s">
        <v>39</v>
      </c>
      <c r="O510" s="92"/>
      <c r="P510" s="220">
        <f>O510*H510</f>
        <v>0</v>
      </c>
      <c r="Q510" s="220">
        <v>0</v>
      </c>
      <c r="R510" s="220">
        <f>Q510*H510</f>
        <v>0</v>
      </c>
      <c r="S510" s="220">
        <v>0</v>
      </c>
      <c r="T510" s="221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2" t="s">
        <v>370</v>
      </c>
      <c r="AT510" s="222" t="s">
        <v>135</v>
      </c>
      <c r="AU510" s="222" t="s">
        <v>84</v>
      </c>
      <c r="AY510" s="18" t="s">
        <v>134</v>
      </c>
      <c r="BE510" s="223">
        <f>IF(N510="základní",J510,0)</f>
        <v>0</v>
      </c>
      <c r="BF510" s="223">
        <f>IF(N510="snížená",J510,0)</f>
        <v>0</v>
      </c>
      <c r="BG510" s="223">
        <f>IF(N510="zákl. přenesená",J510,0)</f>
        <v>0</v>
      </c>
      <c r="BH510" s="223">
        <f>IF(N510="sníž. přenesená",J510,0)</f>
        <v>0</v>
      </c>
      <c r="BI510" s="223">
        <f>IF(N510="nulová",J510,0)</f>
        <v>0</v>
      </c>
      <c r="BJ510" s="18" t="s">
        <v>82</v>
      </c>
      <c r="BK510" s="223">
        <f>ROUND(I510*H510,2)</f>
        <v>0</v>
      </c>
      <c r="BL510" s="18" t="s">
        <v>370</v>
      </c>
      <c r="BM510" s="222" t="s">
        <v>964</v>
      </c>
    </row>
    <row r="511" s="2" customFormat="1">
      <c r="A511" s="39"/>
      <c r="B511" s="40"/>
      <c r="C511" s="41"/>
      <c r="D511" s="281" t="s">
        <v>616</v>
      </c>
      <c r="E511" s="41"/>
      <c r="F511" s="282" t="s">
        <v>965</v>
      </c>
      <c r="G511" s="41"/>
      <c r="H511" s="41"/>
      <c r="I511" s="283"/>
      <c r="J511" s="41"/>
      <c r="K511" s="41"/>
      <c r="L511" s="45"/>
      <c r="M511" s="284"/>
      <c r="N511" s="285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616</v>
      </c>
      <c r="AU511" s="18" t="s">
        <v>84</v>
      </c>
    </row>
    <row r="512" s="2" customFormat="1" ht="16.5" customHeight="1">
      <c r="A512" s="39"/>
      <c r="B512" s="40"/>
      <c r="C512" s="286" t="s">
        <v>365</v>
      </c>
      <c r="D512" s="286" t="s">
        <v>697</v>
      </c>
      <c r="E512" s="287" t="s">
        <v>966</v>
      </c>
      <c r="F512" s="288" t="s">
        <v>967</v>
      </c>
      <c r="G512" s="289" t="s">
        <v>289</v>
      </c>
      <c r="H512" s="290">
        <v>1036.4500000000001</v>
      </c>
      <c r="I512" s="291"/>
      <c r="J512" s="292">
        <f>ROUND(I512*H512,2)</f>
        <v>0</v>
      </c>
      <c r="K512" s="288" t="s">
        <v>968</v>
      </c>
      <c r="L512" s="293"/>
      <c r="M512" s="294" t="s">
        <v>1</v>
      </c>
      <c r="N512" s="295" t="s">
        <v>39</v>
      </c>
      <c r="O512" s="92"/>
      <c r="P512" s="220">
        <f>O512*H512</f>
        <v>0</v>
      </c>
      <c r="Q512" s="220">
        <v>0.001</v>
      </c>
      <c r="R512" s="220">
        <f>Q512*H512</f>
        <v>1.0364500000000001</v>
      </c>
      <c r="S512" s="220">
        <v>0</v>
      </c>
      <c r="T512" s="22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2" t="s">
        <v>832</v>
      </c>
      <c r="AT512" s="222" t="s">
        <v>697</v>
      </c>
      <c r="AU512" s="222" t="s">
        <v>84</v>
      </c>
      <c r="AY512" s="18" t="s">
        <v>134</v>
      </c>
      <c r="BE512" s="223">
        <f>IF(N512="základní",J512,0)</f>
        <v>0</v>
      </c>
      <c r="BF512" s="223">
        <f>IF(N512="snížená",J512,0)</f>
        <v>0</v>
      </c>
      <c r="BG512" s="223">
        <f>IF(N512="zákl. přenesená",J512,0)</f>
        <v>0</v>
      </c>
      <c r="BH512" s="223">
        <f>IF(N512="sníž. přenesená",J512,0)</f>
        <v>0</v>
      </c>
      <c r="BI512" s="223">
        <f>IF(N512="nulová",J512,0)</f>
        <v>0</v>
      </c>
      <c r="BJ512" s="18" t="s">
        <v>82</v>
      </c>
      <c r="BK512" s="223">
        <f>ROUND(I512*H512,2)</f>
        <v>0</v>
      </c>
      <c r="BL512" s="18" t="s">
        <v>832</v>
      </c>
      <c r="BM512" s="222" t="s">
        <v>969</v>
      </c>
    </row>
    <row r="513" s="12" customFormat="1">
      <c r="A513" s="12"/>
      <c r="B513" s="224"/>
      <c r="C513" s="225"/>
      <c r="D513" s="226" t="s">
        <v>154</v>
      </c>
      <c r="E513" s="227" t="s">
        <v>1</v>
      </c>
      <c r="F513" s="228" t="s">
        <v>970</v>
      </c>
      <c r="G513" s="225"/>
      <c r="H513" s="229">
        <v>1036.4500000000001</v>
      </c>
      <c r="I513" s="230"/>
      <c r="J513" s="225"/>
      <c r="K513" s="225"/>
      <c r="L513" s="231"/>
      <c r="M513" s="232"/>
      <c r="N513" s="233"/>
      <c r="O513" s="233"/>
      <c r="P513" s="233"/>
      <c r="Q513" s="233"/>
      <c r="R513" s="233"/>
      <c r="S513" s="233"/>
      <c r="T513" s="234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235" t="s">
        <v>154</v>
      </c>
      <c r="AU513" s="235" t="s">
        <v>84</v>
      </c>
      <c r="AV513" s="12" t="s">
        <v>84</v>
      </c>
      <c r="AW513" s="12" t="s">
        <v>31</v>
      </c>
      <c r="AX513" s="12" t="s">
        <v>82</v>
      </c>
      <c r="AY513" s="235" t="s">
        <v>134</v>
      </c>
    </row>
    <row r="514" s="2" customFormat="1" ht="16.5" customHeight="1">
      <c r="A514" s="39"/>
      <c r="B514" s="40"/>
      <c r="C514" s="286" t="s">
        <v>971</v>
      </c>
      <c r="D514" s="286" t="s">
        <v>697</v>
      </c>
      <c r="E514" s="287" t="s">
        <v>972</v>
      </c>
      <c r="F514" s="288" t="s">
        <v>973</v>
      </c>
      <c r="G514" s="289" t="s">
        <v>145</v>
      </c>
      <c r="H514" s="290">
        <v>92</v>
      </c>
      <c r="I514" s="291"/>
      <c r="J514" s="292">
        <f>ROUND(I514*H514,2)</f>
        <v>0</v>
      </c>
      <c r="K514" s="288" t="s">
        <v>968</v>
      </c>
      <c r="L514" s="293"/>
      <c r="M514" s="294" t="s">
        <v>1</v>
      </c>
      <c r="N514" s="295" t="s">
        <v>39</v>
      </c>
      <c r="O514" s="92"/>
      <c r="P514" s="220">
        <f>O514*H514</f>
        <v>0</v>
      </c>
      <c r="Q514" s="220">
        <v>0.00025999999999999998</v>
      </c>
      <c r="R514" s="220">
        <f>Q514*H514</f>
        <v>0.023919999999999997</v>
      </c>
      <c r="S514" s="220">
        <v>0</v>
      </c>
      <c r="T514" s="221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2" t="s">
        <v>832</v>
      </c>
      <c r="AT514" s="222" t="s">
        <v>697</v>
      </c>
      <c r="AU514" s="222" t="s">
        <v>84</v>
      </c>
      <c r="AY514" s="18" t="s">
        <v>134</v>
      </c>
      <c r="BE514" s="223">
        <f>IF(N514="základní",J514,0)</f>
        <v>0</v>
      </c>
      <c r="BF514" s="223">
        <f>IF(N514="snížená",J514,0)</f>
        <v>0</v>
      </c>
      <c r="BG514" s="223">
        <f>IF(N514="zákl. přenesená",J514,0)</f>
        <v>0</v>
      </c>
      <c r="BH514" s="223">
        <f>IF(N514="sníž. přenesená",J514,0)</f>
        <v>0</v>
      </c>
      <c r="BI514" s="223">
        <f>IF(N514="nulová",J514,0)</f>
        <v>0</v>
      </c>
      <c r="BJ514" s="18" t="s">
        <v>82</v>
      </c>
      <c r="BK514" s="223">
        <f>ROUND(I514*H514,2)</f>
        <v>0</v>
      </c>
      <c r="BL514" s="18" t="s">
        <v>832</v>
      </c>
      <c r="BM514" s="222" t="s">
        <v>974</v>
      </c>
    </row>
    <row r="515" s="14" customFormat="1">
      <c r="A515" s="14"/>
      <c r="B515" s="252"/>
      <c r="C515" s="253"/>
      <c r="D515" s="226" t="s">
        <v>154</v>
      </c>
      <c r="E515" s="254" t="s">
        <v>1</v>
      </c>
      <c r="F515" s="255" t="s">
        <v>975</v>
      </c>
      <c r="G515" s="253"/>
      <c r="H515" s="254" t="s">
        <v>1</v>
      </c>
      <c r="I515" s="256"/>
      <c r="J515" s="253"/>
      <c r="K515" s="253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154</v>
      </c>
      <c r="AU515" s="261" t="s">
        <v>84</v>
      </c>
      <c r="AV515" s="14" t="s">
        <v>82</v>
      </c>
      <c r="AW515" s="14" t="s">
        <v>31</v>
      </c>
      <c r="AX515" s="14" t="s">
        <v>74</v>
      </c>
      <c r="AY515" s="261" t="s">
        <v>134</v>
      </c>
    </row>
    <row r="516" s="14" customFormat="1">
      <c r="A516" s="14"/>
      <c r="B516" s="252"/>
      <c r="C516" s="253"/>
      <c r="D516" s="226" t="s">
        <v>154</v>
      </c>
      <c r="E516" s="254" t="s">
        <v>1</v>
      </c>
      <c r="F516" s="255" t="s">
        <v>976</v>
      </c>
      <c r="G516" s="253"/>
      <c r="H516" s="254" t="s">
        <v>1</v>
      </c>
      <c r="I516" s="256"/>
      <c r="J516" s="253"/>
      <c r="K516" s="253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154</v>
      </c>
      <c r="AU516" s="261" t="s">
        <v>84</v>
      </c>
      <c r="AV516" s="14" t="s">
        <v>82</v>
      </c>
      <c r="AW516" s="14" t="s">
        <v>31</v>
      </c>
      <c r="AX516" s="14" t="s">
        <v>74</v>
      </c>
      <c r="AY516" s="261" t="s">
        <v>134</v>
      </c>
    </row>
    <row r="517" s="12" customFormat="1">
      <c r="A517" s="12"/>
      <c r="B517" s="224"/>
      <c r="C517" s="225"/>
      <c r="D517" s="226" t="s">
        <v>154</v>
      </c>
      <c r="E517" s="227" t="s">
        <v>1</v>
      </c>
      <c r="F517" s="228" t="s">
        <v>461</v>
      </c>
      <c r="G517" s="225"/>
      <c r="H517" s="229">
        <v>92</v>
      </c>
      <c r="I517" s="230"/>
      <c r="J517" s="225"/>
      <c r="K517" s="225"/>
      <c r="L517" s="231"/>
      <c r="M517" s="232"/>
      <c r="N517" s="233"/>
      <c r="O517" s="233"/>
      <c r="P517" s="233"/>
      <c r="Q517" s="233"/>
      <c r="R517" s="233"/>
      <c r="S517" s="233"/>
      <c r="T517" s="234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T517" s="235" t="s">
        <v>154</v>
      </c>
      <c r="AU517" s="235" t="s">
        <v>84</v>
      </c>
      <c r="AV517" s="12" t="s">
        <v>84</v>
      </c>
      <c r="AW517" s="12" t="s">
        <v>31</v>
      </c>
      <c r="AX517" s="12" t="s">
        <v>82</v>
      </c>
      <c r="AY517" s="235" t="s">
        <v>134</v>
      </c>
    </row>
    <row r="518" s="2" customFormat="1" ht="16.5" customHeight="1">
      <c r="A518" s="39"/>
      <c r="B518" s="40"/>
      <c r="C518" s="286" t="s">
        <v>370</v>
      </c>
      <c r="D518" s="286" t="s">
        <v>697</v>
      </c>
      <c r="E518" s="287" t="s">
        <v>977</v>
      </c>
      <c r="F518" s="288" t="s">
        <v>978</v>
      </c>
      <c r="G518" s="289" t="s">
        <v>145</v>
      </c>
      <c r="H518" s="290">
        <v>31</v>
      </c>
      <c r="I518" s="291"/>
      <c r="J518" s="292">
        <f>ROUND(I518*H518,2)</f>
        <v>0</v>
      </c>
      <c r="K518" s="288" t="s">
        <v>968</v>
      </c>
      <c r="L518" s="293"/>
      <c r="M518" s="294" t="s">
        <v>1</v>
      </c>
      <c r="N518" s="295" t="s">
        <v>39</v>
      </c>
      <c r="O518" s="92"/>
      <c r="P518" s="220">
        <f>O518*H518</f>
        <v>0</v>
      </c>
      <c r="Q518" s="220">
        <v>0.00016000000000000001</v>
      </c>
      <c r="R518" s="220">
        <f>Q518*H518</f>
        <v>0.00496</v>
      </c>
      <c r="S518" s="220">
        <v>0</v>
      </c>
      <c r="T518" s="22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2" t="s">
        <v>832</v>
      </c>
      <c r="AT518" s="222" t="s">
        <v>697</v>
      </c>
      <c r="AU518" s="222" t="s">
        <v>84</v>
      </c>
      <c r="AY518" s="18" t="s">
        <v>134</v>
      </c>
      <c r="BE518" s="223">
        <f>IF(N518="základní",J518,0)</f>
        <v>0</v>
      </c>
      <c r="BF518" s="223">
        <f>IF(N518="snížená",J518,0)</f>
        <v>0</v>
      </c>
      <c r="BG518" s="223">
        <f>IF(N518="zákl. přenesená",J518,0)</f>
        <v>0</v>
      </c>
      <c r="BH518" s="223">
        <f>IF(N518="sníž. přenesená",J518,0)</f>
        <v>0</v>
      </c>
      <c r="BI518" s="223">
        <f>IF(N518="nulová",J518,0)</f>
        <v>0</v>
      </c>
      <c r="BJ518" s="18" t="s">
        <v>82</v>
      </c>
      <c r="BK518" s="223">
        <f>ROUND(I518*H518,2)</f>
        <v>0</v>
      </c>
      <c r="BL518" s="18" t="s">
        <v>832</v>
      </c>
      <c r="BM518" s="222" t="s">
        <v>979</v>
      </c>
    </row>
    <row r="519" s="14" customFormat="1">
      <c r="A519" s="14"/>
      <c r="B519" s="252"/>
      <c r="C519" s="253"/>
      <c r="D519" s="226" t="s">
        <v>154</v>
      </c>
      <c r="E519" s="254" t="s">
        <v>1</v>
      </c>
      <c r="F519" s="255" t="s">
        <v>980</v>
      </c>
      <c r="G519" s="253"/>
      <c r="H519" s="254" t="s">
        <v>1</v>
      </c>
      <c r="I519" s="256"/>
      <c r="J519" s="253"/>
      <c r="K519" s="253"/>
      <c r="L519" s="257"/>
      <c r="M519" s="258"/>
      <c r="N519" s="259"/>
      <c r="O519" s="259"/>
      <c r="P519" s="259"/>
      <c r="Q519" s="259"/>
      <c r="R519" s="259"/>
      <c r="S519" s="259"/>
      <c r="T519" s="26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1" t="s">
        <v>154</v>
      </c>
      <c r="AU519" s="261" t="s">
        <v>84</v>
      </c>
      <c r="AV519" s="14" t="s">
        <v>82</v>
      </c>
      <c r="AW519" s="14" t="s">
        <v>31</v>
      </c>
      <c r="AX519" s="14" t="s">
        <v>74</v>
      </c>
      <c r="AY519" s="261" t="s">
        <v>134</v>
      </c>
    </row>
    <row r="520" s="12" customFormat="1">
      <c r="A520" s="12"/>
      <c r="B520" s="224"/>
      <c r="C520" s="225"/>
      <c r="D520" s="226" t="s">
        <v>154</v>
      </c>
      <c r="E520" s="227" t="s">
        <v>1</v>
      </c>
      <c r="F520" s="228" t="s">
        <v>332</v>
      </c>
      <c r="G520" s="225"/>
      <c r="H520" s="229">
        <v>27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35" t="s">
        <v>154</v>
      </c>
      <c r="AU520" s="235" t="s">
        <v>84</v>
      </c>
      <c r="AV520" s="12" t="s">
        <v>84</v>
      </c>
      <c r="AW520" s="12" t="s">
        <v>31</v>
      </c>
      <c r="AX520" s="12" t="s">
        <v>74</v>
      </c>
      <c r="AY520" s="235" t="s">
        <v>134</v>
      </c>
    </row>
    <row r="521" s="14" customFormat="1">
      <c r="A521" s="14"/>
      <c r="B521" s="252"/>
      <c r="C521" s="253"/>
      <c r="D521" s="226" t="s">
        <v>154</v>
      </c>
      <c r="E521" s="254" t="s">
        <v>1</v>
      </c>
      <c r="F521" s="255" t="s">
        <v>981</v>
      </c>
      <c r="G521" s="253"/>
      <c r="H521" s="254" t="s">
        <v>1</v>
      </c>
      <c r="I521" s="256"/>
      <c r="J521" s="253"/>
      <c r="K521" s="253"/>
      <c r="L521" s="257"/>
      <c r="M521" s="258"/>
      <c r="N521" s="259"/>
      <c r="O521" s="259"/>
      <c r="P521" s="259"/>
      <c r="Q521" s="259"/>
      <c r="R521" s="259"/>
      <c r="S521" s="259"/>
      <c r="T521" s="26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1" t="s">
        <v>154</v>
      </c>
      <c r="AU521" s="261" t="s">
        <v>84</v>
      </c>
      <c r="AV521" s="14" t="s">
        <v>82</v>
      </c>
      <c r="AW521" s="14" t="s">
        <v>31</v>
      </c>
      <c r="AX521" s="14" t="s">
        <v>74</v>
      </c>
      <c r="AY521" s="261" t="s">
        <v>134</v>
      </c>
    </row>
    <row r="522" s="12" customFormat="1">
      <c r="A522" s="12"/>
      <c r="B522" s="224"/>
      <c r="C522" s="225"/>
      <c r="D522" s="226" t="s">
        <v>154</v>
      </c>
      <c r="E522" s="227" t="s">
        <v>1</v>
      </c>
      <c r="F522" s="228" t="s">
        <v>139</v>
      </c>
      <c r="G522" s="225"/>
      <c r="H522" s="229">
        <v>4</v>
      </c>
      <c r="I522" s="230"/>
      <c r="J522" s="225"/>
      <c r="K522" s="225"/>
      <c r="L522" s="231"/>
      <c r="M522" s="232"/>
      <c r="N522" s="233"/>
      <c r="O522" s="233"/>
      <c r="P522" s="233"/>
      <c r="Q522" s="233"/>
      <c r="R522" s="233"/>
      <c r="S522" s="233"/>
      <c r="T522" s="234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T522" s="235" t="s">
        <v>154</v>
      </c>
      <c r="AU522" s="235" t="s">
        <v>84</v>
      </c>
      <c r="AV522" s="12" t="s">
        <v>84</v>
      </c>
      <c r="AW522" s="12" t="s">
        <v>31</v>
      </c>
      <c r="AX522" s="12" t="s">
        <v>74</v>
      </c>
      <c r="AY522" s="235" t="s">
        <v>134</v>
      </c>
    </row>
    <row r="523" s="13" customFormat="1">
      <c r="A523" s="13"/>
      <c r="B523" s="236"/>
      <c r="C523" s="237"/>
      <c r="D523" s="226" t="s">
        <v>154</v>
      </c>
      <c r="E523" s="238" t="s">
        <v>1</v>
      </c>
      <c r="F523" s="239" t="s">
        <v>156</v>
      </c>
      <c r="G523" s="237"/>
      <c r="H523" s="240">
        <v>31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6" t="s">
        <v>154</v>
      </c>
      <c r="AU523" s="246" t="s">
        <v>84</v>
      </c>
      <c r="AV523" s="13" t="s">
        <v>139</v>
      </c>
      <c r="AW523" s="13" t="s">
        <v>31</v>
      </c>
      <c r="AX523" s="13" t="s">
        <v>82</v>
      </c>
      <c r="AY523" s="246" t="s">
        <v>134</v>
      </c>
    </row>
    <row r="524" s="2" customFormat="1" ht="16.5" customHeight="1">
      <c r="A524" s="39"/>
      <c r="B524" s="40"/>
      <c r="C524" s="286" t="s">
        <v>982</v>
      </c>
      <c r="D524" s="286" t="s">
        <v>697</v>
      </c>
      <c r="E524" s="287" t="s">
        <v>983</v>
      </c>
      <c r="F524" s="288" t="s">
        <v>984</v>
      </c>
      <c r="G524" s="289" t="s">
        <v>145</v>
      </c>
      <c r="H524" s="290">
        <v>123</v>
      </c>
      <c r="I524" s="291"/>
      <c r="J524" s="292">
        <f>ROUND(I524*H524,2)</f>
        <v>0</v>
      </c>
      <c r="K524" s="288" t="s">
        <v>1</v>
      </c>
      <c r="L524" s="293"/>
      <c r="M524" s="294" t="s">
        <v>1</v>
      </c>
      <c r="N524" s="295" t="s">
        <v>39</v>
      </c>
      <c r="O524" s="92"/>
      <c r="P524" s="220">
        <f>O524*H524</f>
        <v>0</v>
      </c>
      <c r="Q524" s="220">
        <v>0</v>
      </c>
      <c r="R524" s="220">
        <f>Q524*H524</f>
        <v>0</v>
      </c>
      <c r="S524" s="220">
        <v>0</v>
      </c>
      <c r="T524" s="22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2" t="s">
        <v>832</v>
      </c>
      <c r="AT524" s="222" t="s">
        <v>697</v>
      </c>
      <c r="AU524" s="222" t="s">
        <v>84</v>
      </c>
      <c r="AY524" s="18" t="s">
        <v>134</v>
      </c>
      <c r="BE524" s="223">
        <f>IF(N524="základní",J524,0)</f>
        <v>0</v>
      </c>
      <c r="BF524" s="223">
        <f>IF(N524="snížená",J524,0)</f>
        <v>0</v>
      </c>
      <c r="BG524" s="223">
        <f>IF(N524="zákl. přenesená",J524,0)</f>
        <v>0</v>
      </c>
      <c r="BH524" s="223">
        <f>IF(N524="sníž. přenesená",J524,0)</f>
        <v>0</v>
      </c>
      <c r="BI524" s="223">
        <f>IF(N524="nulová",J524,0)</f>
        <v>0</v>
      </c>
      <c r="BJ524" s="18" t="s">
        <v>82</v>
      </c>
      <c r="BK524" s="223">
        <f>ROUND(I524*H524,2)</f>
        <v>0</v>
      </c>
      <c r="BL524" s="18" t="s">
        <v>832</v>
      </c>
      <c r="BM524" s="222" t="s">
        <v>985</v>
      </c>
    </row>
    <row r="525" s="14" customFormat="1">
      <c r="A525" s="14"/>
      <c r="B525" s="252"/>
      <c r="C525" s="253"/>
      <c r="D525" s="226" t="s">
        <v>154</v>
      </c>
      <c r="E525" s="254" t="s">
        <v>1</v>
      </c>
      <c r="F525" s="255" t="s">
        <v>986</v>
      </c>
      <c r="G525" s="253"/>
      <c r="H525" s="254" t="s">
        <v>1</v>
      </c>
      <c r="I525" s="256"/>
      <c r="J525" s="253"/>
      <c r="K525" s="253"/>
      <c r="L525" s="257"/>
      <c r="M525" s="258"/>
      <c r="N525" s="259"/>
      <c r="O525" s="259"/>
      <c r="P525" s="259"/>
      <c r="Q525" s="259"/>
      <c r="R525" s="259"/>
      <c r="S525" s="259"/>
      <c r="T525" s="26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1" t="s">
        <v>154</v>
      </c>
      <c r="AU525" s="261" t="s">
        <v>84</v>
      </c>
      <c r="AV525" s="14" t="s">
        <v>82</v>
      </c>
      <c r="AW525" s="14" t="s">
        <v>31</v>
      </c>
      <c r="AX525" s="14" t="s">
        <v>74</v>
      </c>
      <c r="AY525" s="261" t="s">
        <v>134</v>
      </c>
    </row>
    <row r="526" s="12" customFormat="1">
      <c r="A526" s="12"/>
      <c r="B526" s="224"/>
      <c r="C526" s="225"/>
      <c r="D526" s="226" t="s">
        <v>154</v>
      </c>
      <c r="E526" s="227" t="s">
        <v>1</v>
      </c>
      <c r="F526" s="228" t="s">
        <v>987</v>
      </c>
      <c r="G526" s="225"/>
      <c r="H526" s="229">
        <v>123</v>
      </c>
      <c r="I526" s="230"/>
      <c r="J526" s="225"/>
      <c r="K526" s="225"/>
      <c r="L526" s="231"/>
      <c r="M526" s="232"/>
      <c r="N526" s="233"/>
      <c r="O526" s="233"/>
      <c r="P526" s="233"/>
      <c r="Q526" s="233"/>
      <c r="R526" s="233"/>
      <c r="S526" s="233"/>
      <c r="T526" s="234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235" t="s">
        <v>154</v>
      </c>
      <c r="AU526" s="235" t="s">
        <v>84</v>
      </c>
      <c r="AV526" s="12" t="s">
        <v>84</v>
      </c>
      <c r="AW526" s="12" t="s">
        <v>31</v>
      </c>
      <c r="AX526" s="12" t="s">
        <v>82</v>
      </c>
      <c r="AY526" s="235" t="s">
        <v>134</v>
      </c>
    </row>
    <row r="527" s="2" customFormat="1" ht="24.15" customHeight="1">
      <c r="A527" s="39"/>
      <c r="B527" s="40"/>
      <c r="C527" s="211" t="s">
        <v>374</v>
      </c>
      <c r="D527" s="211" t="s">
        <v>135</v>
      </c>
      <c r="E527" s="212" t="s">
        <v>988</v>
      </c>
      <c r="F527" s="213" t="s">
        <v>989</v>
      </c>
      <c r="G527" s="214" t="s">
        <v>318</v>
      </c>
      <c r="H527" s="215">
        <v>90</v>
      </c>
      <c r="I527" s="216"/>
      <c r="J527" s="217">
        <f>ROUND(I527*H527,2)</f>
        <v>0</v>
      </c>
      <c r="K527" s="213" t="s">
        <v>614</v>
      </c>
      <c r="L527" s="45"/>
      <c r="M527" s="218" t="s">
        <v>1</v>
      </c>
      <c r="N527" s="219" t="s">
        <v>39</v>
      </c>
      <c r="O527" s="92"/>
      <c r="P527" s="220">
        <f>O527*H527</f>
        <v>0</v>
      </c>
      <c r="Q527" s="220">
        <v>0</v>
      </c>
      <c r="R527" s="220">
        <f>Q527*H527</f>
        <v>0</v>
      </c>
      <c r="S527" s="220">
        <v>0</v>
      </c>
      <c r="T527" s="221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2" t="s">
        <v>370</v>
      </c>
      <c r="AT527" s="222" t="s">
        <v>135</v>
      </c>
      <c r="AU527" s="222" t="s">
        <v>84</v>
      </c>
      <c r="AY527" s="18" t="s">
        <v>134</v>
      </c>
      <c r="BE527" s="223">
        <f>IF(N527="základní",J527,0)</f>
        <v>0</v>
      </c>
      <c r="BF527" s="223">
        <f>IF(N527="snížená",J527,0)</f>
        <v>0</v>
      </c>
      <c r="BG527" s="223">
        <f>IF(N527="zákl. přenesená",J527,0)</f>
        <v>0</v>
      </c>
      <c r="BH527" s="223">
        <f>IF(N527="sníž. přenesená",J527,0)</f>
        <v>0</v>
      </c>
      <c r="BI527" s="223">
        <f>IF(N527="nulová",J527,0)</f>
        <v>0</v>
      </c>
      <c r="BJ527" s="18" t="s">
        <v>82</v>
      </c>
      <c r="BK527" s="223">
        <f>ROUND(I527*H527,2)</f>
        <v>0</v>
      </c>
      <c r="BL527" s="18" t="s">
        <v>370</v>
      </c>
      <c r="BM527" s="222" t="s">
        <v>990</v>
      </c>
    </row>
    <row r="528" s="2" customFormat="1">
      <c r="A528" s="39"/>
      <c r="B528" s="40"/>
      <c r="C528" s="41"/>
      <c r="D528" s="281" t="s">
        <v>616</v>
      </c>
      <c r="E528" s="41"/>
      <c r="F528" s="282" t="s">
        <v>991</v>
      </c>
      <c r="G528" s="41"/>
      <c r="H528" s="41"/>
      <c r="I528" s="283"/>
      <c r="J528" s="41"/>
      <c r="K528" s="41"/>
      <c r="L528" s="45"/>
      <c r="M528" s="284"/>
      <c r="N528" s="285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616</v>
      </c>
      <c r="AU528" s="18" t="s">
        <v>84</v>
      </c>
    </row>
    <row r="529" s="14" customFormat="1">
      <c r="A529" s="14"/>
      <c r="B529" s="252"/>
      <c r="C529" s="253"/>
      <c r="D529" s="226" t="s">
        <v>154</v>
      </c>
      <c r="E529" s="254" t="s">
        <v>1</v>
      </c>
      <c r="F529" s="255" t="s">
        <v>992</v>
      </c>
      <c r="G529" s="253"/>
      <c r="H529" s="254" t="s">
        <v>1</v>
      </c>
      <c r="I529" s="256"/>
      <c r="J529" s="253"/>
      <c r="K529" s="253"/>
      <c r="L529" s="257"/>
      <c r="M529" s="258"/>
      <c r="N529" s="259"/>
      <c r="O529" s="259"/>
      <c r="P529" s="259"/>
      <c r="Q529" s="259"/>
      <c r="R529" s="259"/>
      <c r="S529" s="259"/>
      <c r="T529" s="26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1" t="s">
        <v>154</v>
      </c>
      <c r="AU529" s="261" t="s">
        <v>84</v>
      </c>
      <c r="AV529" s="14" t="s">
        <v>82</v>
      </c>
      <c r="AW529" s="14" t="s">
        <v>31</v>
      </c>
      <c r="AX529" s="14" t="s">
        <v>74</v>
      </c>
      <c r="AY529" s="261" t="s">
        <v>134</v>
      </c>
    </row>
    <row r="530" s="12" customFormat="1">
      <c r="A530" s="12"/>
      <c r="B530" s="224"/>
      <c r="C530" s="225"/>
      <c r="D530" s="226" t="s">
        <v>154</v>
      </c>
      <c r="E530" s="227" t="s">
        <v>1</v>
      </c>
      <c r="F530" s="228" t="s">
        <v>993</v>
      </c>
      <c r="G530" s="225"/>
      <c r="H530" s="229">
        <v>78</v>
      </c>
      <c r="I530" s="230"/>
      <c r="J530" s="225"/>
      <c r="K530" s="225"/>
      <c r="L530" s="231"/>
      <c r="M530" s="232"/>
      <c r="N530" s="233"/>
      <c r="O530" s="233"/>
      <c r="P530" s="233"/>
      <c r="Q530" s="233"/>
      <c r="R530" s="233"/>
      <c r="S530" s="233"/>
      <c r="T530" s="234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T530" s="235" t="s">
        <v>154</v>
      </c>
      <c r="AU530" s="235" t="s">
        <v>84</v>
      </c>
      <c r="AV530" s="12" t="s">
        <v>84</v>
      </c>
      <c r="AW530" s="12" t="s">
        <v>31</v>
      </c>
      <c r="AX530" s="12" t="s">
        <v>74</v>
      </c>
      <c r="AY530" s="235" t="s">
        <v>134</v>
      </c>
    </row>
    <row r="531" s="14" customFormat="1">
      <c r="A531" s="14"/>
      <c r="B531" s="252"/>
      <c r="C531" s="253"/>
      <c r="D531" s="226" t="s">
        <v>154</v>
      </c>
      <c r="E531" s="254" t="s">
        <v>1</v>
      </c>
      <c r="F531" s="255" t="s">
        <v>994</v>
      </c>
      <c r="G531" s="253"/>
      <c r="H531" s="254" t="s">
        <v>1</v>
      </c>
      <c r="I531" s="256"/>
      <c r="J531" s="253"/>
      <c r="K531" s="253"/>
      <c r="L531" s="257"/>
      <c r="M531" s="258"/>
      <c r="N531" s="259"/>
      <c r="O531" s="259"/>
      <c r="P531" s="259"/>
      <c r="Q531" s="259"/>
      <c r="R531" s="259"/>
      <c r="S531" s="259"/>
      <c r="T531" s="26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1" t="s">
        <v>154</v>
      </c>
      <c r="AU531" s="261" t="s">
        <v>84</v>
      </c>
      <c r="AV531" s="14" t="s">
        <v>82</v>
      </c>
      <c r="AW531" s="14" t="s">
        <v>31</v>
      </c>
      <c r="AX531" s="14" t="s">
        <v>74</v>
      </c>
      <c r="AY531" s="261" t="s">
        <v>134</v>
      </c>
    </row>
    <row r="532" s="12" customFormat="1">
      <c r="A532" s="12"/>
      <c r="B532" s="224"/>
      <c r="C532" s="225"/>
      <c r="D532" s="226" t="s">
        <v>154</v>
      </c>
      <c r="E532" s="227" t="s">
        <v>1</v>
      </c>
      <c r="F532" s="228" t="s">
        <v>995</v>
      </c>
      <c r="G532" s="225"/>
      <c r="H532" s="229">
        <v>12</v>
      </c>
      <c r="I532" s="230"/>
      <c r="J532" s="225"/>
      <c r="K532" s="225"/>
      <c r="L532" s="231"/>
      <c r="M532" s="232"/>
      <c r="N532" s="233"/>
      <c r="O532" s="233"/>
      <c r="P532" s="233"/>
      <c r="Q532" s="233"/>
      <c r="R532" s="233"/>
      <c r="S532" s="233"/>
      <c r="T532" s="234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35" t="s">
        <v>154</v>
      </c>
      <c r="AU532" s="235" t="s">
        <v>84</v>
      </c>
      <c r="AV532" s="12" t="s">
        <v>84</v>
      </c>
      <c r="AW532" s="12" t="s">
        <v>31</v>
      </c>
      <c r="AX532" s="12" t="s">
        <v>74</v>
      </c>
      <c r="AY532" s="235" t="s">
        <v>134</v>
      </c>
    </row>
    <row r="533" s="13" customFormat="1">
      <c r="A533" s="13"/>
      <c r="B533" s="236"/>
      <c r="C533" s="237"/>
      <c r="D533" s="226" t="s">
        <v>154</v>
      </c>
      <c r="E533" s="238" t="s">
        <v>1</v>
      </c>
      <c r="F533" s="239" t="s">
        <v>156</v>
      </c>
      <c r="G533" s="237"/>
      <c r="H533" s="240">
        <v>90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6" t="s">
        <v>154</v>
      </c>
      <c r="AU533" s="246" t="s">
        <v>84</v>
      </c>
      <c r="AV533" s="13" t="s">
        <v>139</v>
      </c>
      <c r="AW533" s="13" t="s">
        <v>31</v>
      </c>
      <c r="AX533" s="13" t="s">
        <v>82</v>
      </c>
      <c r="AY533" s="246" t="s">
        <v>134</v>
      </c>
    </row>
    <row r="534" s="2" customFormat="1" ht="16.5" customHeight="1">
      <c r="A534" s="39"/>
      <c r="B534" s="40"/>
      <c r="C534" s="286" t="s">
        <v>996</v>
      </c>
      <c r="D534" s="286" t="s">
        <v>697</v>
      </c>
      <c r="E534" s="287" t="s">
        <v>997</v>
      </c>
      <c r="F534" s="288" t="s">
        <v>998</v>
      </c>
      <c r="G534" s="289" t="s">
        <v>289</v>
      </c>
      <c r="H534" s="290">
        <v>55.799999999999997</v>
      </c>
      <c r="I534" s="291"/>
      <c r="J534" s="292">
        <f>ROUND(I534*H534,2)</f>
        <v>0</v>
      </c>
      <c r="K534" s="288" t="s">
        <v>968</v>
      </c>
      <c r="L534" s="293"/>
      <c r="M534" s="294" t="s">
        <v>1</v>
      </c>
      <c r="N534" s="295" t="s">
        <v>39</v>
      </c>
      <c r="O534" s="92"/>
      <c r="P534" s="220">
        <f>O534*H534</f>
        <v>0</v>
      </c>
      <c r="Q534" s="220">
        <v>0.001</v>
      </c>
      <c r="R534" s="220">
        <f>Q534*H534</f>
        <v>0.055799999999999995</v>
      </c>
      <c r="S534" s="220">
        <v>0</v>
      </c>
      <c r="T534" s="22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2" t="s">
        <v>832</v>
      </c>
      <c r="AT534" s="222" t="s">
        <v>697</v>
      </c>
      <c r="AU534" s="222" t="s">
        <v>84</v>
      </c>
      <c r="AY534" s="18" t="s">
        <v>134</v>
      </c>
      <c r="BE534" s="223">
        <f>IF(N534="základní",J534,0)</f>
        <v>0</v>
      </c>
      <c r="BF534" s="223">
        <f>IF(N534="snížená",J534,0)</f>
        <v>0</v>
      </c>
      <c r="BG534" s="223">
        <f>IF(N534="zákl. přenesená",J534,0)</f>
        <v>0</v>
      </c>
      <c r="BH534" s="223">
        <f>IF(N534="sníž. přenesená",J534,0)</f>
        <v>0</v>
      </c>
      <c r="BI534" s="223">
        <f>IF(N534="nulová",J534,0)</f>
        <v>0</v>
      </c>
      <c r="BJ534" s="18" t="s">
        <v>82</v>
      </c>
      <c r="BK534" s="223">
        <f>ROUND(I534*H534,2)</f>
        <v>0</v>
      </c>
      <c r="BL534" s="18" t="s">
        <v>832</v>
      </c>
      <c r="BM534" s="222" t="s">
        <v>999</v>
      </c>
    </row>
    <row r="535" s="14" customFormat="1">
      <c r="A535" s="14"/>
      <c r="B535" s="252"/>
      <c r="C535" s="253"/>
      <c r="D535" s="226" t="s">
        <v>154</v>
      </c>
      <c r="E535" s="254" t="s">
        <v>1</v>
      </c>
      <c r="F535" s="255" t="s">
        <v>1000</v>
      </c>
      <c r="G535" s="253"/>
      <c r="H535" s="254" t="s">
        <v>1</v>
      </c>
      <c r="I535" s="256"/>
      <c r="J535" s="253"/>
      <c r="K535" s="253"/>
      <c r="L535" s="257"/>
      <c r="M535" s="258"/>
      <c r="N535" s="259"/>
      <c r="O535" s="259"/>
      <c r="P535" s="259"/>
      <c r="Q535" s="259"/>
      <c r="R535" s="259"/>
      <c r="S535" s="259"/>
      <c r="T535" s="26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1" t="s">
        <v>154</v>
      </c>
      <c r="AU535" s="261" t="s">
        <v>84</v>
      </c>
      <c r="AV535" s="14" t="s">
        <v>82</v>
      </c>
      <c r="AW535" s="14" t="s">
        <v>31</v>
      </c>
      <c r="AX535" s="14" t="s">
        <v>74</v>
      </c>
      <c r="AY535" s="261" t="s">
        <v>134</v>
      </c>
    </row>
    <row r="536" s="14" customFormat="1">
      <c r="A536" s="14"/>
      <c r="B536" s="252"/>
      <c r="C536" s="253"/>
      <c r="D536" s="226" t="s">
        <v>154</v>
      </c>
      <c r="E536" s="254" t="s">
        <v>1</v>
      </c>
      <c r="F536" s="255" t="s">
        <v>992</v>
      </c>
      <c r="G536" s="253"/>
      <c r="H536" s="254" t="s">
        <v>1</v>
      </c>
      <c r="I536" s="256"/>
      <c r="J536" s="253"/>
      <c r="K536" s="253"/>
      <c r="L536" s="257"/>
      <c r="M536" s="258"/>
      <c r="N536" s="259"/>
      <c r="O536" s="259"/>
      <c r="P536" s="259"/>
      <c r="Q536" s="259"/>
      <c r="R536" s="259"/>
      <c r="S536" s="259"/>
      <c r="T536" s="26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1" t="s">
        <v>154</v>
      </c>
      <c r="AU536" s="261" t="s">
        <v>84</v>
      </c>
      <c r="AV536" s="14" t="s">
        <v>82</v>
      </c>
      <c r="AW536" s="14" t="s">
        <v>31</v>
      </c>
      <c r="AX536" s="14" t="s">
        <v>74</v>
      </c>
      <c r="AY536" s="261" t="s">
        <v>134</v>
      </c>
    </row>
    <row r="537" s="12" customFormat="1">
      <c r="A537" s="12"/>
      <c r="B537" s="224"/>
      <c r="C537" s="225"/>
      <c r="D537" s="226" t="s">
        <v>154</v>
      </c>
      <c r="E537" s="227" t="s">
        <v>1</v>
      </c>
      <c r="F537" s="228" t="s">
        <v>993</v>
      </c>
      <c r="G537" s="225"/>
      <c r="H537" s="229">
        <v>78</v>
      </c>
      <c r="I537" s="230"/>
      <c r="J537" s="225"/>
      <c r="K537" s="225"/>
      <c r="L537" s="231"/>
      <c r="M537" s="232"/>
      <c r="N537" s="233"/>
      <c r="O537" s="233"/>
      <c r="P537" s="233"/>
      <c r="Q537" s="233"/>
      <c r="R537" s="233"/>
      <c r="S537" s="233"/>
      <c r="T537" s="234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35" t="s">
        <v>154</v>
      </c>
      <c r="AU537" s="235" t="s">
        <v>84</v>
      </c>
      <c r="AV537" s="12" t="s">
        <v>84</v>
      </c>
      <c r="AW537" s="12" t="s">
        <v>31</v>
      </c>
      <c r="AX537" s="12" t="s">
        <v>74</v>
      </c>
      <c r="AY537" s="235" t="s">
        <v>134</v>
      </c>
    </row>
    <row r="538" s="14" customFormat="1">
      <c r="A538" s="14"/>
      <c r="B538" s="252"/>
      <c r="C538" s="253"/>
      <c r="D538" s="226" t="s">
        <v>154</v>
      </c>
      <c r="E538" s="254" t="s">
        <v>1</v>
      </c>
      <c r="F538" s="255" t="s">
        <v>994</v>
      </c>
      <c r="G538" s="253"/>
      <c r="H538" s="254" t="s">
        <v>1</v>
      </c>
      <c r="I538" s="256"/>
      <c r="J538" s="253"/>
      <c r="K538" s="253"/>
      <c r="L538" s="257"/>
      <c r="M538" s="258"/>
      <c r="N538" s="259"/>
      <c r="O538" s="259"/>
      <c r="P538" s="259"/>
      <c r="Q538" s="259"/>
      <c r="R538" s="259"/>
      <c r="S538" s="259"/>
      <c r="T538" s="26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1" t="s">
        <v>154</v>
      </c>
      <c r="AU538" s="261" t="s">
        <v>84</v>
      </c>
      <c r="AV538" s="14" t="s">
        <v>82</v>
      </c>
      <c r="AW538" s="14" t="s">
        <v>31</v>
      </c>
      <c r="AX538" s="14" t="s">
        <v>74</v>
      </c>
      <c r="AY538" s="261" t="s">
        <v>134</v>
      </c>
    </row>
    <row r="539" s="12" customFormat="1">
      <c r="A539" s="12"/>
      <c r="B539" s="224"/>
      <c r="C539" s="225"/>
      <c r="D539" s="226" t="s">
        <v>154</v>
      </c>
      <c r="E539" s="227" t="s">
        <v>1</v>
      </c>
      <c r="F539" s="228" t="s">
        <v>995</v>
      </c>
      <c r="G539" s="225"/>
      <c r="H539" s="229">
        <v>12</v>
      </c>
      <c r="I539" s="230"/>
      <c r="J539" s="225"/>
      <c r="K539" s="225"/>
      <c r="L539" s="231"/>
      <c r="M539" s="232"/>
      <c r="N539" s="233"/>
      <c r="O539" s="233"/>
      <c r="P539" s="233"/>
      <c r="Q539" s="233"/>
      <c r="R539" s="233"/>
      <c r="S539" s="233"/>
      <c r="T539" s="234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T539" s="235" t="s">
        <v>154</v>
      </c>
      <c r="AU539" s="235" t="s">
        <v>84</v>
      </c>
      <c r="AV539" s="12" t="s">
        <v>84</v>
      </c>
      <c r="AW539" s="12" t="s">
        <v>31</v>
      </c>
      <c r="AX539" s="12" t="s">
        <v>74</v>
      </c>
      <c r="AY539" s="235" t="s">
        <v>134</v>
      </c>
    </row>
    <row r="540" s="13" customFormat="1">
      <c r="A540" s="13"/>
      <c r="B540" s="236"/>
      <c r="C540" s="237"/>
      <c r="D540" s="226" t="s">
        <v>154</v>
      </c>
      <c r="E540" s="238" t="s">
        <v>1</v>
      </c>
      <c r="F540" s="239" t="s">
        <v>156</v>
      </c>
      <c r="G540" s="237"/>
      <c r="H540" s="240">
        <v>90</v>
      </c>
      <c r="I540" s="241"/>
      <c r="J540" s="237"/>
      <c r="K540" s="237"/>
      <c r="L540" s="242"/>
      <c r="M540" s="243"/>
      <c r="N540" s="244"/>
      <c r="O540" s="244"/>
      <c r="P540" s="244"/>
      <c r="Q540" s="244"/>
      <c r="R540" s="244"/>
      <c r="S540" s="244"/>
      <c r="T540" s="24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6" t="s">
        <v>154</v>
      </c>
      <c r="AU540" s="246" t="s">
        <v>84</v>
      </c>
      <c r="AV540" s="13" t="s">
        <v>139</v>
      </c>
      <c r="AW540" s="13" t="s">
        <v>31</v>
      </c>
      <c r="AX540" s="13" t="s">
        <v>74</v>
      </c>
      <c r="AY540" s="246" t="s">
        <v>134</v>
      </c>
    </row>
    <row r="541" s="12" customFormat="1">
      <c r="A541" s="12"/>
      <c r="B541" s="224"/>
      <c r="C541" s="225"/>
      <c r="D541" s="226" t="s">
        <v>154</v>
      </c>
      <c r="E541" s="227" t="s">
        <v>1</v>
      </c>
      <c r="F541" s="228" t="s">
        <v>1001</v>
      </c>
      <c r="G541" s="225"/>
      <c r="H541" s="229">
        <v>55.799999999999997</v>
      </c>
      <c r="I541" s="230"/>
      <c r="J541" s="225"/>
      <c r="K541" s="225"/>
      <c r="L541" s="231"/>
      <c r="M541" s="232"/>
      <c r="N541" s="233"/>
      <c r="O541" s="233"/>
      <c r="P541" s="233"/>
      <c r="Q541" s="233"/>
      <c r="R541" s="233"/>
      <c r="S541" s="233"/>
      <c r="T541" s="234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T541" s="235" t="s">
        <v>154</v>
      </c>
      <c r="AU541" s="235" t="s">
        <v>84</v>
      </c>
      <c r="AV541" s="12" t="s">
        <v>84</v>
      </c>
      <c r="AW541" s="12" t="s">
        <v>31</v>
      </c>
      <c r="AX541" s="12" t="s">
        <v>82</v>
      </c>
      <c r="AY541" s="235" t="s">
        <v>134</v>
      </c>
    </row>
    <row r="542" s="2" customFormat="1" ht="16.5" customHeight="1">
      <c r="A542" s="39"/>
      <c r="B542" s="40"/>
      <c r="C542" s="286" t="s">
        <v>377</v>
      </c>
      <c r="D542" s="286" t="s">
        <v>697</v>
      </c>
      <c r="E542" s="287" t="s">
        <v>1002</v>
      </c>
      <c r="F542" s="288" t="s">
        <v>1003</v>
      </c>
      <c r="G542" s="289" t="s">
        <v>318</v>
      </c>
      <c r="H542" s="290">
        <v>30</v>
      </c>
      <c r="I542" s="291"/>
      <c r="J542" s="292">
        <f>ROUND(I542*H542,2)</f>
        <v>0</v>
      </c>
      <c r="K542" s="288" t="s">
        <v>968</v>
      </c>
      <c r="L542" s="293"/>
      <c r="M542" s="294" t="s">
        <v>1</v>
      </c>
      <c r="N542" s="295" t="s">
        <v>39</v>
      </c>
      <c r="O542" s="92"/>
      <c r="P542" s="220">
        <f>O542*H542</f>
        <v>0</v>
      </c>
      <c r="Q542" s="220">
        <v>0.00010000000000000001</v>
      </c>
      <c r="R542" s="220">
        <f>Q542*H542</f>
        <v>0.0030000000000000001</v>
      </c>
      <c r="S542" s="220">
        <v>0</v>
      </c>
      <c r="T542" s="221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2" t="s">
        <v>832</v>
      </c>
      <c r="AT542" s="222" t="s">
        <v>697</v>
      </c>
      <c r="AU542" s="222" t="s">
        <v>84</v>
      </c>
      <c r="AY542" s="18" t="s">
        <v>134</v>
      </c>
      <c r="BE542" s="223">
        <f>IF(N542="základní",J542,0)</f>
        <v>0</v>
      </c>
      <c r="BF542" s="223">
        <f>IF(N542="snížená",J542,0)</f>
        <v>0</v>
      </c>
      <c r="BG542" s="223">
        <f>IF(N542="zákl. přenesená",J542,0)</f>
        <v>0</v>
      </c>
      <c r="BH542" s="223">
        <f>IF(N542="sníž. přenesená",J542,0)</f>
        <v>0</v>
      </c>
      <c r="BI542" s="223">
        <f>IF(N542="nulová",J542,0)</f>
        <v>0</v>
      </c>
      <c r="BJ542" s="18" t="s">
        <v>82</v>
      </c>
      <c r="BK542" s="223">
        <f>ROUND(I542*H542,2)</f>
        <v>0</v>
      </c>
      <c r="BL542" s="18" t="s">
        <v>832</v>
      </c>
      <c r="BM542" s="222" t="s">
        <v>1004</v>
      </c>
    </row>
    <row r="543" s="14" customFormat="1">
      <c r="A543" s="14"/>
      <c r="B543" s="252"/>
      <c r="C543" s="253"/>
      <c r="D543" s="226" t="s">
        <v>154</v>
      </c>
      <c r="E543" s="254" t="s">
        <v>1</v>
      </c>
      <c r="F543" s="255" t="s">
        <v>1005</v>
      </c>
      <c r="G543" s="253"/>
      <c r="H543" s="254" t="s">
        <v>1</v>
      </c>
      <c r="I543" s="256"/>
      <c r="J543" s="253"/>
      <c r="K543" s="253"/>
      <c r="L543" s="257"/>
      <c r="M543" s="258"/>
      <c r="N543" s="259"/>
      <c r="O543" s="259"/>
      <c r="P543" s="259"/>
      <c r="Q543" s="259"/>
      <c r="R543" s="259"/>
      <c r="S543" s="259"/>
      <c r="T543" s="26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1" t="s">
        <v>154</v>
      </c>
      <c r="AU543" s="261" t="s">
        <v>84</v>
      </c>
      <c r="AV543" s="14" t="s">
        <v>82</v>
      </c>
      <c r="AW543" s="14" t="s">
        <v>31</v>
      </c>
      <c r="AX543" s="14" t="s">
        <v>74</v>
      </c>
      <c r="AY543" s="261" t="s">
        <v>134</v>
      </c>
    </row>
    <row r="544" s="12" customFormat="1">
      <c r="A544" s="12"/>
      <c r="B544" s="224"/>
      <c r="C544" s="225"/>
      <c r="D544" s="226" t="s">
        <v>154</v>
      </c>
      <c r="E544" s="227" t="s">
        <v>1</v>
      </c>
      <c r="F544" s="228" t="s">
        <v>1006</v>
      </c>
      <c r="G544" s="225"/>
      <c r="H544" s="229">
        <v>26</v>
      </c>
      <c r="I544" s="230"/>
      <c r="J544" s="225"/>
      <c r="K544" s="225"/>
      <c r="L544" s="231"/>
      <c r="M544" s="232"/>
      <c r="N544" s="233"/>
      <c r="O544" s="233"/>
      <c r="P544" s="233"/>
      <c r="Q544" s="233"/>
      <c r="R544" s="233"/>
      <c r="S544" s="233"/>
      <c r="T544" s="234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T544" s="235" t="s">
        <v>154</v>
      </c>
      <c r="AU544" s="235" t="s">
        <v>84</v>
      </c>
      <c r="AV544" s="12" t="s">
        <v>84</v>
      </c>
      <c r="AW544" s="12" t="s">
        <v>31</v>
      </c>
      <c r="AX544" s="12" t="s">
        <v>74</v>
      </c>
      <c r="AY544" s="235" t="s">
        <v>134</v>
      </c>
    </row>
    <row r="545" s="14" customFormat="1">
      <c r="A545" s="14"/>
      <c r="B545" s="252"/>
      <c r="C545" s="253"/>
      <c r="D545" s="226" t="s">
        <v>154</v>
      </c>
      <c r="E545" s="254" t="s">
        <v>1</v>
      </c>
      <c r="F545" s="255" t="s">
        <v>1007</v>
      </c>
      <c r="G545" s="253"/>
      <c r="H545" s="254" t="s">
        <v>1</v>
      </c>
      <c r="I545" s="256"/>
      <c r="J545" s="253"/>
      <c r="K545" s="253"/>
      <c r="L545" s="257"/>
      <c r="M545" s="258"/>
      <c r="N545" s="259"/>
      <c r="O545" s="259"/>
      <c r="P545" s="259"/>
      <c r="Q545" s="259"/>
      <c r="R545" s="259"/>
      <c r="S545" s="259"/>
      <c r="T545" s="26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1" t="s">
        <v>154</v>
      </c>
      <c r="AU545" s="261" t="s">
        <v>84</v>
      </c>
      <c r="AV545" s="14" t="s">
        <v>82</v>
      </c>
      <c r="AW545" s="14" t="s">
        <v>31</v>
      </c>
      <c r="AX545" s="14" t="s">
        <v>74</v>
      </c>
      <c r="AY545" s="261" t="s">
        <v>134</v>
      </c>
    </row>
    <row r="546" s="12" customFormat="1">
      <c r="A546" s="12"/>
      <c r="B546" s="224"/>
      <c r="C546" s="225"/>
      <c r="D546" s="226" t="s">
        <v>154</v>
      </c>
      <c r="E546" s="227" t="s">
        <v>1</v>
      </c>
      <c r="F546" s="228" t="s">
        <v>1008</v>
      </c>
      <c r="G546" s="225"/>
      <c r="H546" s="229">
        <v>4</v>
      </c>
      <c r="I546" s="230"/>
      <c r="J546" s="225"/>
      <c r="K546" s="225"/>
      <c r="L546" s="231"/>
      <c r="M546" s="232"/>
      <c r="N546" s="233"/>
      <c r="O546" s="233"/>
      <c r="P546" s="233"/>
      <c r="Q546" s="233"/>
      <c r="R546" s="233"/>
      <c r="S546" s="233"/>
      <c r="T546" s="234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235" t="s">
        <v>154</v>
      </c>
      <c r="AU546" s="235" t="s">
        <v>84</v>
      </c>
      <c r="AV546" s="12" t="s">
        <v>84</v>
      </c>
      <c r="AW546" s="12" t="s">
        <v>31</v>
      </c>
      <c r="AX546" s="12" t="s">
        <v>74</v>
      </c>
      <c r="AY546" s="235" t="s">
        <v>134</v>
      </c>
    </row>
    <row r="547" s="13" customFormat="1">
      <c r="A547" s="13"/>
      <c r="B547" s="236"/>
      <c r="C547" s="237"/>
      <c r="D547" s="226" t="s">
        <v>154</v>
      </c>
      <c r="E547" s="238" t="s">
        <v>1</v>
      </c>
      <c r="F547" s="239" t="s">
        <v>156</v>
      </c>
      <c r="G547" s="237"/>
      <c r="H547" s="240">
        <v>30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6" t="s">
        <v>154</v>
      </c>
      <c r="AU547" s="246" t="s">
        <v>84</v>
      </c>
      <c r="AV547" s="13" t="s">
        <v>139</v>
      </c>
      <c r="AW547" s="13" t="s">
        <v>31</v>
      </c>
      <c r="AX547" s="13" t="s">
        <v>82</v>
      </c>
      <c r="AY547" s="246" t="s">
        <v>134</v>
      </c>
    </row>
    <row r="548" s="2" customFormat="1" ht="16.5" customHeight="1">
      <c r="A548" s="39"/>
      <c r="B548" s="40"/>
      <c r="C548" s="286" t="s">
        <v>1009</v>
      </c>
      <c r="D548" s="286" t="s">
        <v>697</v>
      </c>
      <c r="E548" s="287" t="s">
        <v>1010</v>
      </c>
      <c r="F548" s="288" t="s">
        <v>1011</v>
      </c>
      <c r="G548" s="289" t="s">
        <v>145</v>
      </c>
      <c r="H548" s="290">
        <v>30</v>
      </c>
      <c r="I548" s="291"/>
      <c r="J548" s="292">
        <f>ROUND(I548*H548,2)</f>
        <v>0</v>
      </c>
      <c r="K548" s="288" t="s">
        <v>1</v>
      </c>
      <c r="L548" s="293"/>
      <c r="M548" s="294" t="s">
        <v>1</v>
      </c>
      <c r="N548" s="295" t="s">
        <v>39</v>
      </c>
      <c r="O548" s="92"/>
      <c r="P548" s="220">
        <f>O548*H548</f>
        <v>0</v>
      </c>
      <c r="Q548" s="220">
        <v>0.00011</v>
      </c>
      <c r="R548" s="220">
        <f>Q548*H548</f>
        <v>0.0033</v>
      </c>
      <c r="S548" s="220">
        <v>0</v>
      </c>
      <c r="T548" s="22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2" t="s">
        <v>832</v>
      </c>
      <c r="AT548" s="222" t="s">
        <v>697</v>
      </c>
      <c r="AU548" s="222" t="s">
        <v>84</v>
      </c>
      <c r="AY548" s="18" t="s">
        <v>134</v>
      </c>
      <c r="BE548" s="223">
        <f>IF(N548="základní",J548,0)</f>
        <v>0</v>
      </c>
      <c r="BF548" s="223">
        <f>IF(N548="snížená",J548,0)</f>
        <v>0</v>
      </c>
      <c r="BG548" s="223">
        <f>IF(N548="zákl. přenesená",J548,0)</f>
        <v>0</v>
      </c>
      <c r="BH548" s="223">
        <f>IF(N548="sníž. přenesená",J548,0)</f>
        <v>0</v>
      </c>
      <c r="BI548" s="223">
        <f>IF(N548="nulová",J548,0)</f>
        <v>0</v>
      </c>
      <c r="BJ548" s="18" t="s">
        <v>82</v>
      </c>
      <c r="BK548" s="223">
        <f>ROUND(I548*H548,2)</f>
        <v>0</v>
      </c>
      <c r="BL548" s="18" t="s">
        <v>832</v>
      </c>
      <c r="BM548" s="222" t="s">
        <v>1012</v>
      </c>
    </row>
    <row r="549" s="14" customFormat="1">
      <c r="A549" s="14"/>
      <c r="B549" s="252"/>
      <c r="C549" s="253"/>
      <c r="D549" s="226" t="s">
        <v>154</v>
      </c>
      <c r="E549" s="254" t="s">
        <v>1</v>
      </c>
      <c r="F549" s="255" t="s">
        <v>1013</v>
      </c>
      <c r="G549" s="253"/>
      <c r="H549" s="254" t="s">
        <v>1</v>
      </c>
      <c r="I549" s="256"/>
      <c r="J549" s="253"/>
      <c r="K549" s="253"/>
      <c r="L549" s="257"/>
      <c r="M549" s="258"/>
      <c r="N549" s="259"/>
      <c r="O549" s="259"/>
      <c r="P549" s="259"/>
      <c r="Q549" s="259"/>
      <c r="R549" s="259"/>
      <c r="S549" s="259"/>
      <c r="T549" s="26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1" t="s">
        <v>154</v>
      </c>
      <c r="AU549" s="261" t="s">
        <v>84</v>
      </c>
      <c r="AV549" s="14" t="s">
        <v>82</v>
      </c>
      <c r="AW549" s="14" t="s">
        <v>31</v>
      </c>
      <c r="AX549" s="14" t="s">
        <v>74</v>
      </c>
      <c r="AY549" s="261" t="s">
        <v>134</v>
      </c>
    </row>
    <row r="550" s="12" customFormat="1">
      <c r="A550" s="12"/>
      <c r="B550" s="224"/>
      <c r="C550" s="225"/>
      <c r="D550" s="226" t="s">
        <v>154</v>
      </c>
      <c r="E550" s="227" t="s">
        <v>1</v>
      </c>
      <c r="F550" s="228" t="s">
        <v>1006</v>
      </c>
      <c r="G550" s="225"/>
      <c r="H550" s="229">
        <v>26</v>
      </c>
      <c r="I550" s="230"/>
      <c r="J550" s="225"/>
      <c r="K550" s="225"/>
      <c r="L550" s="231"/>
      <c r="M550" s="232"/>
      <c r="N550" s="233"/>
      <c r="O550" s="233"/>
      <c r="P550" s="233"/>
      <c r="Q550" s="233"/>
      <c r="R550" s="233"/>
      <c r="S550" s="233"/>
      <c r="T550" s="234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T550" s="235" t="s">
        <v>154</v>
      </c>
      <c r="AU550" s="235" t="s">
        <v>84</v>
      </c>
      <c r="AV550" s="12" t="s">
        <v>84</v>
      </c>
      <c r="AW550" s="12" t="s">
        <v>31</v>
      </c>
      <c r="AX550" s="12" t="s">
        <v>74</v>
      </c>
      <c r="AY550" s="235" t="s">
        <v>134</v>
      </c>
    </row>
    <row r="551" s="14" customFormat="1">
      <c r="A551" s="14"/>
      <c r="B551" s="252"/>
      <c r="C551" s="253"/>
      <c r="D551" s="226" t="s">
        <v>154</v>
      </c>
      <c r="E551" s="254" t="s">
        <v>1</v>
      </c>
      <c r="F551" s="255" t="s">
        <v>1014</v>
      </c>
      <c r="G551" s="253"/>
      <c r="H551" s="254" t="s">
        <v>1</v>
      </c>
      <c r="I551" s="256"/>
      <c r="J551" s="253"/>
      <c r="K551" s="253"/>
      <c r="L551" s="257"/>
      <c r="M551" s="258"/>
      <c r="N551" s="259"/>
      <c r="O551" s="259"/>
      <c r="P551" s="259"/>
      <c r="Q551" s="259"/>
      <c r="R551" s="259"/>
      <c r="S551" s="259"/>
      <c r="T551" s="26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1" t="s">
        <v>154</v>
      </c>
      <c r="AU551" s="261" t="s">
        <v>84</v>
      </c>
      <c r="AV551" s="14" t="s">
        <v>82</v>
      </c>
      <c r="AW551" s="14" t="s">
        <v>31</v>
      </c>
      <c r="AX551" s="14" t="s">
        <v>74</v>
      </c>
      <c r="AY551" s="261" t="s">
        <v>134</v>
      </c>
    </row>
    <row r="552" s="12" customFormat="1">
      <c r="A552" s="12"/>
      <c r="B552" s="224"/>
      <c r="C552" s="225"/>
      <c r="D552" s="226" t="s">
        <v>154</v>
      </c>
      <c r="E552" s="227" t="s">
        <v>1</v>
      </c>
      <c r="F552" s="228" t="s">
        <v>1008</v>
      </c>
      <c r="G552" s="225"/>
      <c r="H552" s="229">
        <v>4</v>
      </c>
      <c r="I552" s="230"/>
      <c r="J552" s="225"/>
      <c r="K552" s="225"/>
      <c r="L552" s="231"/>
      <c r="M552" s="232"/>
      <c r="N552" s="233"/>
      <c r="O552" s="233"/>
      <c r="P552" s="233"/>
      <c r="Q552" s="233"/>
      <c r="R552" s="233"/>
      <c r="S552" s="233"/>
      <c r="T552" s="234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35" t="s">
        <v>154</v>
      </c>
      <c r="AU552" s="235" t="s">
        <v>84</v>
      </c>
      <c r="AV552" s="12" t="s">
        <v>84</v>
      </c>
      <c r="AW552" s="12" t="s">
        <v>31</v>
      </c>
      <c r="AX552" s="12" t="s">
        <v>74</v>
      </c>
      <c r="AY552" s="235" t="s">
        <v>134</v>
      </c>
    </row>
    <row r="553" s="13" customFormat="1">
      <c r="A553" s="13"/>
      <c r="B553" s="236"/>
      <c r="C553" s="237"/>
      <c r="D553" s="226" t="s">
        <v>154</v>
      </c>
      <c r="E553" s="238" t="s">
        <v>1</v>
      </c>
      <c r="F553" s="239" t="s">
        <v>156</v>
      </c>
      <c r="G553" s="237"/>
      <c r="H553" s="240">
        <v>30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6" t="s">
        <v>154</v>
      </c>
      <c r="AU553" s="246" t="s">
        <v>84</v>
      </c>
      <c r="AV553" s="13" t="s">
        <v>139</v>
      </c>
      <c r="AW553" s="13" t="s">
        <v>31</v>
      </c>
      <c r="AX553" s="13" t="s">
        <v>82</v>
      </c>
      <c r="AY553" s="246" t="s">
        <v>134</v>
      </c>
    </row>
    <row r="554" s="2" customFormat="1" ht="33" customHeight="1">
      <c r="A554" s="39"/>
      <c r="B554" s="40"/>
      <c r="C554" s="211" t="s">
        <v>382</v>
      </c>
      <c r="D554" s="211" t="s">
        <v>135</v>
      </c>
      <c r="E554" s="212" t="s">
        <v>1015</v>
      </c>
      <c r="F554" s="213" t="s">
        <v>1016</v>
      </c>
      <c r="G554" s="214" t="s">
        <v>318</v>
      </c>
      <c r="H554" s="215">
        <v>30</v>
      </c>
      <c r="I554" s="216"/>
      <c r="J554" s="217">
        <f>ROUND(I554*H554,2)</f>
        <v>0</v>
      </c>
      <c r="K554" s="213" t="s">
        <v>614</v>
      </c>
      <c r="L554" s="45"/>
      <c r="M554" s="218" t="s">
        <v>1</v>
      </c>
      <c r="N554" s="219" t="s">
        <v>39</v>
      </c>
      <c r="O554" s="92"/>
      <c r="P554" s="220">
        <f>O554*H554</f>
        <v>0</v>
      </c>
      <c r="Q554" s="220">
        <v>0</v>
      </c>
      <c r="R554" s="220">
        <f>Q554*H554</f>
        <v>0</v>
      </c>
      <c r="S554" s="220">
        <v>0</v>
      </c>
      <c r="T554" s="22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2" t="s">
        <v>370</v>
      </c>
      <c r="AT554" s="222" t="s">
        <v>135</v>
      </c>
      <c r="AU554" s="222" t="s">
        <v>84</v>
      </c>
      <c r="AY554" s="18" t="s">
        <v>134</v>
      </c>
      <c r="BE554" s="223">
        <f>IF(N554="základní",J554,0)</f>
        <v>0</v>
      </c>
      <c r="BF554" s="223">
        <f>IF(N554="snížená",J554,0)</f>
        <v>0</v>
      </c>
      <c r="BG554" s="223">
        <f>IF(N554="zákl. přenesená",J554,0)</f>
        <v>0</v>
      </c>
      <c r="BH554" s="223">
        <f>IF(N554="sníž. přenesená",J554,0)</f>
        <v>0</v>
      </c>
      <c r="BI554" s="223">
        <f>IF(N554="nulová",J554,0)</f>
        <v>0</v>
      </c>
      <c r="BJ554" s="18" t="s">
        <v>82</v>
      </c>
      <c r="BK554" s="223">
        <f>ROUND(I554*H554,2)</f>
        <v>0</v>
      </c>
      <c r="BL554" s="18" t="s">
        <v>370</v>
      </c>
      <c r="BM554" s="222" t="s">
        <v>1017</v>
      </c>
    </row>
    <row r="555" s="2" customFormat="1">
      <c r="A555" s="39"/>
      <c r="B555" s="40"/>
      <c r="C555" s="41"/>
      <c r="D555" s="281" t="s">
        <v>616</v>
      </c>
      <c r="E555" s="41"/>
      <c r="F555" s="282" t="s">
        <v>1018</v>
      </c>
      <c r="G555" s="41"/>
      <c r="H555" s="41"/>
      <c r="I555" s="283"/>
      <c r="J555" s="41"/>
      <c r="K555" s="41"/>
      <c r="L555" s="45"/>
      <c r="M555" s="284"/>
      <c r="N555" s="285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616</v>
      </c>
      <c r="AU555" s="18" t="s">
        <v>84</v>
      </c>
    </row>
    <row r="556" s="14" customFormat="1">
      <c r="A556" s="14"/>
      <c r="B556" s="252"/>
      <c r="C556" s="253"/>
      <c r="D556" s="226" t="s">
        <v>154</v>
      </c>
      <c r="E556" s="254" t="s">
        <v>1</v>
      </c>
      <c r="F556" s="255" t="s">
        <v>1019</v>
      </c>
      <c r="G556" s="253"/>
      <c r="H556" s="254" t="s">
        <v>1</v>
      </c>
      <c r="I556" s="256"/>
      <c r="J556" s="253"/>
      <c r="K556" s="253"/>
      <c r="L556" s="257"/>
      <c r="M556" s="258"/>
      <c r="N556" s="259"/>
      <c r="O556" s="259"/>
      <c r="P556" s="259"/>
      <c r="Q556" s="259"/>
      <c r="R556" s="259"/>
      <c r="S556" s="259"/>
      <c r="T556" s="26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1" t="s">
        <v>154</v>
      </c>
      <c r="AU556" s="261" t="s">
        <v>84</v>
      </c>
      <c r="AV556" s="14" t="s">
        <v>82</v>
      </c>
      <c r="AW556" s="14" t="s">
        <v>31</v>
      </c>
      <c r="AX556" s="14" t="s">
        <v>74</v>
      </c>
      <c r="AY556" s="261" t="s">
        <v>134</v>
      </c>
    </row>
    <row r="557" s="12" customFormat="1">
      <c r="A557" s="12"/>
      <c r="B557" s="224"/>
      <c r="C557" s="225"/>
      <c r="D557" s="226" t="s">
        <v>154</v>
      </c>
      <c r="E557" s="227" t="s">
        <v>1</v>
      </c>
      <c r="F557" s="228" t="s">
        <v>1006</v>
      </c>
      <c r="G557" s="225"/>
      <c r="H557" s="229">
        <v>26</v>
      </c>
      <c r="I557" s="230"/>
      <c r="J557" s="225"/>
      <c r="K557" s="225"/>
      <c r="L557" s="231"/>
      <c r="M557" s="232"/>
      <c r="N557" s="233"/>
      <c r="O557" s="233"/>
      <c r="P557" s="233"/>
      <c r="Q557" s="233"/>
      <c r="R557" s="233"/>
      <c r="S557" s="233"/>
      <c r="T557" s="234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T557" s="235" t="s">
        <v>154</v>
      </c>
      <c r="AU557" s="235" t="s">
        <v>84</v>
      </c>
      <c r="AV557" s="12" t="s">
        <v>84</v>
      </c>
      <c r="AW557" s="12" t="s">
        <v>31</v>
      </c>
      <c r="AX557" s="12" t="s">
        <v>74</v>
      </c>
      <c r="AY557" s="235" t="s">
        <v>134</v>
      </c>
    </row>
    <row r="558" s="14" customFormat="1">
      <c r="A558" s="14"/>
      <c r="B558" s="252"/>
      <c r="C558" s="253"/>
      <c r="D558" s="226" t="s">
        <v>154</v>
      </c>
      <c r="E558" s="254" t="s">
        <v>1</v>
      </c>
      <c r="F558" s="255" t="s">
        <v>1020</v>
      </c>
      <c r="G558" s="253"/>
      <c r="H558" s="254" t="s">
        <v>1</v>
      </c>
      <c r="I558" s="256"/>
      <c r="J558" s="253"/>
      <c r="K558" s="253"/>
      <c r="L558" s="257"/>
      <c r="M558" s="258"/>
      <c r="N558" s="259"/>
      <c r="O558" s="259"/>
      <c r="P558" s="259"/>
      <c r="Q558" s="259"/>
      <c r="R558" s="259"/>
      <c r="S558" s="259"/>
      <c r="T558" s="26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1" t="s">
        <v>154</v>
      </c>
      <c r="AU558" s="261" t="s">
        <v>84</v>
      </c>
      <c r="AV558" s="14" t="s">
        <v>82</v>
      </c>
      <c r="AW558" s="14" t="s">
        <v>31</v>
      </c>
      <c r="AX558" s="14" t="s">
        <v>74</v>
      </c>
      <c r="AY558" s="261" t="s">
        <v>134</v>
      </c>
    </row>
    <row r="559" s="12" customFormat="1">
      <c r="A559" s="12"/>
      <c r="B559" s="224"/>
      <c r="C559" s="225"/>
      <c r="D559" s="226" t="s">
        <v>154</v>
      </c>
      <c r="E559" s="227" t="s">
        <v>1</v>
      </c>
      <c r="F559" s="228" t="s">
        <v>1008</v>
      </c>
      <c r="G559" s="225"/>
      <c r="H559" s="229">
        <v>4</v>
      </c>
      <c r="I559" s="230"/>
      <c r="J559" s="225"/>
      <c r="K559" s="225"/>
      <c r="L559" s="231"/>
      <c r="M559" s="232"/>
      <c r="N559" s="233"/>
      <c r="O559" s="233"/>
      <c r="P559" s="233"/>
      <c r="Q559" s="233"/>
      <c r="R559" s="233"/>
      <c r="S559" s="233"/>
      <c r="T559" s="234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35" t="s">
        <v>154</v>
      </c>
      <c r="AU559" s="235" t="s">
        <v>84</v>
      </c>
      <c r="AV559" s="12" t="s">
        <v>84</v>
      </c>
      <c r="AW559" s="12" t="s">
        <v>31</v>
      </c>
      <c r="AX559" s="12" t="s">
        <v>74</v>
      </c>
      <c r="AY559" s="235" t="s">
        <v>134</v>
      </c>
    </row>
    <row r="560" s="13" customFormat="1">
      <c r="A560" s="13"/>
      <c r="B560" s="236"/>
      <c r="C560" s="237"/>
      <c r="D560" s="226" t="s">
        <v>154</v>
      </c>
      <c r="E560" s="238" t="s">
        <v>1</v>
      </c>
      <c r="F560" s="239" t="s">
        <v>156</v>
      </c>
      <c r="G560" s="237"/>
      <c r="H560" s="240">
        <v>30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6" t="s">
        <v>154</v>
      </c>
      <c r="AU560" s="246" t="s">
        <v>84</v>
      </c>
      <c r="AV560" s="13" t="s">
        <v>139</v>
      </c>
      <c r="AW560" s="13" t="s">
        <v>31</v>
      </c>
      <c r="AX560" s="13" t="s">
        <v>82</v>
      </c>
      <c r="AY560" s="246" t="s">
        <v>134</v>
      </c>
    </row>
    <row r="561" s="2" customFormat="1" ht="16.5" customHeight="1">
      <c r="A561" s="39"/>
      <c r="B561" s="40"/>
      <c r="C561" s="286" t="s">
        <v>1021</v>
      </c>
      <c r="D561" s="286" t="s">
        <v>697</v>
      </c>
      <c r="E561" s="287" t="s">
        <v>1022</v>
      </c>
      <c r="F561" s="288" t="s">
        <v>1023</v>
      </c>
      <c r="G561" s="289" t="s">
        <v>318</v>
      </c>
      <c r="H561" s="290">
        <v>34.5</v>
      </c>
      <c r="I561" s="291"/>
      <c r="J561" s="292">
        <f>ROUND(I561*H561,2)</f>
        <v>0</v>
      </c>
      <c r="K561" s="288" t="s">
        <v>968</v>
      </c>
      <c r="L561" s="293"/>
      <c r="M561" s="294" t="s">
        <v>1</v>
      </c>
      <c r="N561" s="295" t="s">
        <v>39</v>
      </c>
      <c r="O561" s="92"/>
      <c r="P561" s="220">
        <f>O561*H561</f>
        <v>0</v>
      </c>
      <c r="Q561" s="220">
        <v>0.00017000000000000001</v>
      </c>
      <c r="R561" s="220">
        <f>Q561*H561</f>
        <v>0.0058650000000000004</v>
      </c>
      <c r="S561" s="220">
        <v>0</v>
      </c>
      <c r="T561" s="221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2" t="s">
        <v>832</v>
      </c>
      <c r="AT561" s="222" t="s">
        <v>697</v>
      </c>
      <c r="AU561" s="222" t="s">
        <v>84</v>
      </c>
      <c r="AY561" s="18" t="s">
        <v>134</v>
      </c>
      <c r="BE561" s="223">
        <f>IF(N561="základní",J561,0)</f>
        <v>0</v>
      </c>
      <c r="BF561" s="223">
        <f>IF(N561="snížená",J561,0)</f>
        <v>0</v>
      </c>
      <c r="BG561" s="223">
        <f>IF(N561="zákl. přenesená",J561,0)</f>
        <v>0</v>
      </c>
      <c r="BH561" s="223">
        <f>IF(N561="sníž. přenesená",J561,0)</f>
        <v>0</v>
      </c>
      <c r="BI561" s="223">
        <f>IF(N561="nulová",J561,0)</f>
        <v>0</v>
      </c>
      <c r="BJ561" s="18" t="s">
        <v>82</v>
      </c>
      <c r="BK561" s="223">
        <f>ROUND(I561*H561,2)</f>
        <v>0</v>
      </c>
      <c r="BL561" s="18" t="s">
        <v>832</v>
      </c>
      <c r="BM561" s="222" t="s">
        <v>1024</v>
      </c>
    </row>
    <row r="562" s="12" customFormat="1">
      <c r="A562" s="12"/>
      <c r="B562" s="224"/>
      <c r="C562" s="225"/>
      <c r="D562" s="226" t="s">
        <v>154</v>
      </c>
      <c r="E562" s="227" t="s">
        <v>1</v>
      </c>
      <c r="F562" s="228" t="s">
        <v>1025</v>
      </c>
      <c r="G562" s="225"/>
      <c r="H562" s="229">
        <v>34.5</v>
      </c>
      <c r="I562" s="230"/>
      <c r="J562" s="225"/>
      <c r="K562" s="225"/>
      <c r="L562" s="231"/>
      <c r="M562" s="232"/>
      <c r="N562" s="233"/>
      <c r="O562" s="233"/>
      <c r="P562" s="233"/>
      <c r="Q562" s="233"/>
      <c r="R562" s="233"/>
      <c r="S562" s="233"/>
      <c r="T562" s="234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T562" s="235" t="s">
        <v>154</v>
      </c>
      <c r="AU562" s="235" t="s">
        <v>84</v>
      </c>
      <c r="AV562" s="12" t="s">
        <v>84</v>
      </c>
      <c r="AW562" s="12" t="s">
        <v>31</v>
      </c>
      <c r="AX562" s="12" t="s">
        <v>82</v>
      </c>
      <c r="AY562" s="235" t="s">
        <v>134</v>
      </c>
    </row>
    <row r="563" s="2" customFormat="1" ht="24.15" customHeight="1">
      <c r="A563" s="39"/>
      <c r="B563" s="40"/>
      <c r="C563" s="211" t="s">
        <v>393</v>
      </c>
      <c r="D563" s="211" t="s">
        <v>135</v>
      </c>
      <c r="E563" s="212" t="s">
        <v>1026</v>
      </c>
      <c r="F563" s="213" t="s">
        <v>1027</v>
      </c>
      <c r="G563" s="214" t="s">
        <v>145</v>
      </c>
      <c r="H563" s="215">
        <v>30</v>
      </c>
      <c r="I563" s="216"/>
      <c r="J563" s="217">
        <f>ROUND(I563*H563,2)</f>
        <v>0</v>
      </c>
      <c r="K563" s="213" t="s">
        <v>614</v>
      </c>
      <c r="L563" s="45"/>
      <c r="M563" s="218" t="s">
        <v>1</v>
      </c>
      <c r="N563" s="219" t="s">
        <v>39</v>
      </c>
      <c r="O563" s="92"/>
      <c r="P563" s="220">
        <f>O563*H563</f>
        <v>0</v>
      </c>
      <c r="Q563" s="220">
        <v>1.0000000000000001E-05</v>
      </c>
      <c r="R563" s="220">
        <f>Q563*H563</f>
        <v>0.00030000000000000003</v>
      </c>
      <c r="S563" s="220">
        <v>0</v>
      </c>
      <c r="T563" s="221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2" t="s">
        <v>370</v>
      </c>
      <c r="AT563" s="222" t="s">
        <v>135</v>
      </c>
      <c r="AU563" s="222" t="s">
        <v>84</v>
      </c>
      <c r="AY563" s="18" t="s">
        <v>134</v>
      </c>
      <c r="BE563" s="223">
        <f>IF(N563="základní",J563,0)</f>
        <v>0</v>
      </c>
      <c r="BF563" s="223">
        <f>IF(N563="snížená",J563,0)</f>
        <v>0</v>
      </c>
      <c r="BG563" s="223">
        <f>IF(N563="zákl. přenesená",J563,0)</f>
        <v>0</v>
      </c>
      <c r="BH563" s="223">
        <f>IF(N563="sníž. přenesená",J563,0)</f>
        <v>0</v>
      </c>
      <c r="BI563" s="223">
        <f>IF(N563="nulová",J563,0)</f>
        <v>0</v>
      </c>
      <c r="BJ563" s="18" t="s">
        <v>82</v>
      </c>
      <c r="BK563" s="223">
        <f>ROUND(I563*H563,2)</f>
        <v>0</v>
      </c>
      <c r="BL563" s="18" t="s">
        <v>370</v>
      </c>
      <c r="BM563" s="222" t="s">
        <v>1028</v>
      </c>
    </row>
    <row r="564" s="2" customFormat="1">
      <c r="A564" s="39"/>
      <c r="B564" s="40"/>
      <c r="C564" s="41"/>
      <c r="D564" s="281" t="s">
        <v>616</v>
      </c>
      <c r="E564" s="41"/>
      <c r="F564" s="282" t="s">
        <v>1029</v>
      </c>
      <c r="G564" s="41"/>
      <c r="H564" s="41"/>
      <c r="I564" s="283"/>
      <c r="J564" s="41"/>
      <c r="K564" s="41"/>
      <c r="L564" s="45"/>
      <c r="M564" s="284"/>
      <c r="N564" s="285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616</v>
      </c>
      <c r="AU564" s="18" t="s">
        <v>84</v>
      </c>
    </row>
    <row r="565" s="14" customFormat="1">
      <c r="A565" s="14"/>
      <c r="B565" s="252"/>
      <c r="C565" s="253"/>
      <c r="D565" s="226" t="s">
        <v>154</v>
      </c>
      <c r="E565" s="254" t="s">
        <v>1</v>
      </c>
      <c r="F565" s="255" t="s">
        <v>1019</v>
      </c>
      <c r="G565" s="253"/>
      <c r="H565" s="254" t="s">
        <v>1</v>
      </c>
      <c r="I565" s="256"/>
      <c r="J565" s="253"/>
      <c r="K565" s="253"/>
      <c r="L565" s="257"/>
      <c r="M565" s="258"/>
      <c r="N565" s="259"/>
      <c r="O565" s="259"/>
      <c r="P565" s="259"/>
      <c r="Q565" s="259"/>
      <c r="R565" s="259"/>
      <c r="S565" s="259"/>
      <c r="T565" s="26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1" t="s">
        <v>154</v>
      </c>
      <c r="AU565" s="261" t="s">
        <v>84</v>
      </c>
      <c r="AV565" s="14" t="s">
        <v>82</v>
      </c>
      <c r="AW565" s="14" t="s">
        <v>31</v>
      </c>
      <c r="AX565" s="14" t="s">
        <v>74</v>
      </c>
      <c r="AY565" s="261" t="s">
        <v>134</v>
      </c>
    </row>
    <row r="566" s="12" customFormat="1">
      <c r="A566" s="12"/>
      <c r="B566" s="224"/>
      <c r="C566" s="225"/>
      <c r="D566" s="226" t="s">
        <v>154</v>
      </c>
      <c r="E566" s="227" t="s">
        <v>1</v>
      </c>
      <c r="F566" s="228" t="s">
        <v>1006</v>
      </c>
      <c r="G566" s="225"/>
      <c r="H566" s="229">
        <v>26</v>
      </c>
      <c r="I566" s="230"/>
      <c r="J566" s="225"/>
      <c r="K566" s="225"/>
      <c r="L566" s="231"/>
      <c r="M566" s="232"/>
      <c r="N566" s="233"/>
      <c r="O566" s="233"/>
      <c r="P566" s="233"/>
      <c r="Q566" s="233"/>
      <c r="R566" s="233"/>
      <c r="S566" s="233"/>
      <c r="T566" s="234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T566" s="235" t="s">
        <v>154</v>
      </c>
      <c r="AU566" s="235" t="s">
        <v>84</v>
      </c>
      <c r="AV566" s="12" t="s">
        <v>84</v>
      </c>
      <c r="AW566" s="12" t="s">
        <v>31</v>
      </c>
      <c r="AX566" s="12" t="s">
        <v>74</v>
      </c>
      <c r="AY566" s="235" t="s">
        <v>134</v>
      </c>
    </row>
    <row r="567" s="14" customFormat="1">
      <c r="A567" s="14"/>
      <c r="B567" s="252"/>
      <c r="C567" s="253"/>
      <c r="D567" s="226" t="s">
        <v>154</v>
      </c>
      <c r="E567" s="254" t="s">
        <v>1</v>
      </c>
      <c r="F567" s="255" t="s">
        <v>1020</v>
      </c>
      <c r="G567" s="253"/>
      <c r="H567" s="254" t="s">
        <v>1</v>
      </c>
      <c r="I567" s="256"/>
      <c r="J567" s="253"/>
      <c r="K567" s="253"/>
      <c r="L567" s="257"/>
      <c r="M567" s="258"/>
      <c r="N567" s="259"/>
      <c r="O567" s="259"/>
      <c r="P567" s="259"/>
      <c r="Q567" s="259"/>
      <c r="R567" s="259"/>
      <c r="S567" s="259"/>
      <c r="T567" s="26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1" t="s">
        <v>154</v>
      </c>
      <c r="AU567" s="261" t="s">
        <v>84</v>
      </c>
      <c r="AV567" s="14" t="s">
        <v>82</v>
      </c>
      <c r="AW567" s="14" t="s">
        <v>31</v>
      </c>
      <c r="AX567" s="14" t="s">
        <v>74</v>
      </c>
      <c r="AY567" s="261" t="s">
        <v>134</v>
      </c>
    </row>
    <row r="568" s="12" customFormat="1">
      <c r="A568" s="12"/>
      <c r="B568" s="224"/>
      <c r="C568" s="225"/>
      <c r="D568" s="226" t="s">
        <v>154</v>
      </c>
      <c r="E568" s="227" t="s">
        <v>1</v>
      </c>
      <c r="F568" s="228" t="s">
        <v>1008</v>
      </c>
      <c r="G568" s="225"/>
      <c r="H568" s="229">
        <v>4</v>
      </c>
      <c r="I568" s="230"/>
      <c r="J568" s="225"/>
      <c r="K568" s="225"/>
      <c r="L568" s="231"/>
      <c r="M568" s="232"/>
      <c r="N568" s="233"/>
      <c r="O568" s="233"/>
      <c r="P568" s="233"/>
      <c r="Q568" s="233"/>
      <c r="R568" s="233"/>
      <c r="S568" s="233"/>
      <c r="T568" s="234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T568" s="235" t="s">
        <v>154</v>
      </c>
      <c r="AU568" s="235" t="s">
        <v>84</v>
      </c>
      <c r="AV568" s="12" t="s">
        <v>84</v>
      </c>
      <c r="AW568" s="12" t="s">
        <v>31</v>
      </c>
      <c r="AX568" s="12" t="s">
        <v>74</v>
      </c>
      <c r="AY568" s="235" t="s">
        <v>134</v>
      </c>
    </row>
    <row r="569" s="13" customFormat="1">
      <c r="A569" s="13"/>
      <c r="B569" s="236"/>
      <c r="C569" s="237"/>
      <c r="D569" s="226" t="s">
        <v>154</v>
      </c>
      <c r="E569" s="238" t="s">
        <v>1</v>
      </c>
      <c r="F569" s="239" t="s">
        <v>156</v>
      </c>
      <c r="G569" s="237"/>
      <c r="H569" s="240">
        <v>30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6" t="s">
        <v>154</v>
      </c>
      <c r="AU569" s="246" t="s">
        <v>84</v>
      </c>
      <c r="AV569" s="13" t="s">
        <v>139</v>
      </c>
      <c r="AW569" s="13" t="s">
        <v>31</v>
      </c>
      <c r="AX569" s="13" t="s">
        <v>82</v>
      </c>
      <c r="AY569" s="246" t="s">
        <v>134</v>
      </c>
    </row>
    <row r="570" s="2" customFormat="1" ht="16.5" customHeight="1">
      <c r="A570" s="39"/>
      <c r="B570" s="40"/>
      <c r="C570" s="286" t="s">
        <v>1030</v>
      </c>
      <c r="D570" s="286" t="s">
        <v>697</v>
      </c>
      <c r="E570" s="287" t="s">
        <v>1031</v>
      </c>
      <c r="F570" s="288" t="s">
        <v>1032</v>
      </c>
      <c r="G570" s="289" t="s">
        <v>145</v>
      </c>
      <c r="H570" s="290">
        <v>30</v>
      </c>
      <c r="I570" s="291"/>
      <c r="J570" s="292">
        <f>ROUND(I570*H570,2)</f>
        <v>0</v>
      </c>
      <c r="K570" s="288" t="s">
        <v>968</v>
      </c>
      <c r="L570" s="293"/>
      <c r="M570" s="294" t="s">
        <v>1</v>
      </c>
      <c r="N570" s="295" t="s">
        <v>39</v>
      </c>
      <c r="O570" s="92"/>
      <c r="P570" s="220">
        <f>O570*H570</f>
        <v>0</v>
      </c>
      <c r="Q570" s="220">
        <v>1.0000000000000001E-05</v>
      </c>
      <c r="R570" s="220">
        <f>Q570*H570</f>
        <v>0.00030000000000000003</v>
      </c>
      <c r="S570" s="220">
        <v>0</v>
      </c>
      <c r="T570" s="221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2" t="s">
        <v>936</v>
      </c>
      <c r="AT570" s="222" t="s">
        <v>697</v>
      </c>
      <c r="AU570" s="222" t="s">
        <v>84</v>
      </c>
      <c r="AY570" s="18" t="s">
        <v>134</v>
      </c>
      <c r="BE570" s="223">
        <f>IF(N570="základní",J570,0)</f>
        <v>0</v>
      </c>
      <c r="BF570" s="223">
        <f>IF(N570="snížená",J570,0)</f>
        <v>0</v>
      </c>
      <c r="BG570" s="223">
        <f>IF(N570="zákl. přenesená",J570,0)</f>
        <v>0</v>
      </c>
      <c r="BH570" s="223">
        <f>IF(N570="sníž. přenesená",J570,0)</f>
        <v>0</v>
      </c>
      <c r="BI570" s="223">
        <f>IF(N570="nulová",J570,0)</f>
        <v>0</v>
      </c>
      <c r="BJ570" s="18" t="s">
        <v>82</v>
      </c>
      <c r="BK570" s="223">
        <f>ROUND(I570*H570,2)</f>
        <v>0</v>
      </c>
      <c r="BL570" s="18" t="s">
        <v>370</v>
      </c>
      <c r="BM570" s="222" t="s">
        <v>1033</v>
      </c>
    </row>
    <row r="571" s="2" customFormat="1" ht="16.5" customHeight="1">
      <c r="A571" s="39"/>
      <c r="B571" s="40"/>
      <c r="C571" s="211" t="s">
        <v>400</v>
      </c>
      <c r="D571" s="211" t="s">
        <v>135</v>
      </c>
      <c r="E571" s="212" t="s">
        <v>1034</v>
      </c>
      <c r="F571" s="213" t="s">
        <v>1035</v>
      </c>
      <c r="G571" s="214" t="s">
        <v>318</v>
      </c>
      <c r="H571" s="215">
        <v>4</v>
      </c>
      <c r="I571" s="216"/>
      <c r="J571" s="217">
        <f>ROUND(I571*H571,2)</f>
        <v>0</v>
      </c>
      <c r="K571" s="213" t="s">
        <v>614</v>
      </c>
      <c r="L571" s="45"/>
      <c r="M571" s="218" t="s">
        <v>1</v>
      </c>
      <c r="N571" s="219" t="s">
        <v>39</v>
      </c>
      <c r="O571" s="92"/>
      <c r="P571" s="220">
        <f>O571*H571</f>
        <v>0</v>
      </c>
      <c r="Q571" s="220">
        <v>0</v>
      </c>
      <c r="R571" s="220">
        <f>Q571*H571</f>
        <v>0</v>
      </c>
      <c r="S571" s="220">
        <v>0</v>
      </c>
      <c r="T571" s="221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2" t="s">
        <v>370</v>
      </c>
      <c r="AT571" s="222" t="s">
        <v>135</v>
      </c>
      <c r="AU571" s="222" t="s">
        <v>84</v>
      </c>
      <c r="AY571" s="18" t="s">
        <v>134</v>
      </c>
      <c r="BE571" s="223">
        <f>IF(N571="základní",J571,0)</f>
        <v>0</v>
      </c>
      <c r="BF571" s="223">
        <f>IF(N571="snížená",J571,0)</f>
        <v>0</v>
      </c>
      <c r="BG571" s="223">
        <f>IF(N571="zákl. přenesená",J571,0)</f>
        <v>0</v>
      </c>
      <c r="BH571" s="223">
        <f>IF(N571="sníž. přenesená",J571,0)</f>
        <v>0</v>
      </c>
      <c r="BI571" s="223">
        <f>IF(N571="nulová",J571,0)</f>
        <v>0</v>
      </c>
      <c r="BJ571" s="18" t="s">
        <v>82</v>
      </c>
      <c r="BK571" s="223">
        <f>ROUND(I571*H571,2)</f>
        <v>0</v>
      </c>
      <c r="BL571" s="18" t="s">
        <v>370</v>
      </c>
      <c r="BM571" s="222" t="s">
        <v>1036</v>
      </c>
    </row>
    <row r="572" s="2" customFormat="1">
      <c r="A572" s="39"/>
      <c r="B572" s="40"/>
      <c r="C572" s="41"/>
      <c r="D572" s="281" t="s">
        <v>616</v>
      </c>
      <c r="E572" s="41"/>
      <c r="F572" s="282" t="s">
        <v>1037</v>
      </c>
      <c r="G572" s="41"/>
      <c r="H572" s="41"/>
      <c r="I572" s="283"/>
      <c r="J572" s="41"/>
      <c r="K572" s="41"/>
      <c r="L572" s="45"/>
      <c r="M572" s="284"/>
      <c r="N572" s="285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616</v>
      </c>
      <c r="AU572" s="18" t="s">
        <v>84</v>
      </c>
    </row>
    <row r="573" s="14" customFormat="1">
      <c r="A573" s="14"/>
      <c r="B573" s="252"/>
      <c r="C573" s="253"/>
      <c r="D573" s="226" t="s">
        <v>154</v>
      </c>
      <c r="E573" s="254" t="s">
        <v>1</v>
      </c>
      <c r="F573" s="255" t="s">
        <v>1038</v>
      </c>
      <c r="G573" s="253"/>
      <c r="H573" s="254" t="s">
        <v>1</v>
      </c>
      <c r="I573" s="256"/>
      <c r="J573" s="253"/>
      <c r="K573" s="253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154</v>
      </c>
      <c r="AU573" s="261" t="s">
        <v>84</v>
      </c>
      <c r="AV573" s="14" t="s">
        <v>82</v>
      </c>
      <c r="AW573" s="14" t="s">
        <v>31</v>
      </c>
      <c r="AX573" s="14" t="s">
        <v>74</v>
      </c>
      <c r="AY573" s="261" t="s">
        <v>134</v>
      </c>
    </row>
    <row r="574" s="12" customFormat="1">
      <c r="A574" s="12"/>
      <c r="B574" s="224"/>
      <c r="C574" s="225"/>
      <c r="D574" s="226" t="s">
        <v>154</v>
      </c>
      <c r="E574" s="227" t="s">
        <v>1</v>
      </c>
      <c r="F574" s="228" t="s">
        <v>139</v>
      </c>
      <c r="G574" s="225"/>
      <c r="H574" s="229">
        <v>4</v>
      </c>
      <c r="I574" s="230"/>
      <c r="J574" s="225"/>
      <c r="K574" s="225"/>
      <c r="L574" s="231"/>
      <c r="M574" s="232"/>
      <c r="N574" s="233"/>
      <c r="O574" s="233"/>
      <c r="P574" s="233"/>
      <c r="Q574" s="233"/>
      <c r="R574" s="233"/>
      <c r="S574" s="233"/>
      <c r="T574" s="234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T574" s="235" t="s">
        <v>154</v>
      </c>
      <c r="AU574" s="235" t="s">
        <v>84</v>
      </c>
      <c r="AV574" s="12" t="s">
        <v>84</v>
      </c>
      <c r="AW574" s="12" t="s">
        <v>31</v>
      </c>
      <c r="AX574" s="12" t="s">
        <v>82</v>
      </c>
      <c r="AY574" s="235" t="s">
        <v>134</v>
      </c>
    </row>
    <row r="575" s="2" customFormat="1" ht="24.15" customHeight="1">
      <c r="A575" s="39"/>
      <c r="B575" s="40"/>
      <c r="C575" s="286" t="s">
        <v>1039</v>
      </c>
      <c r="D575" s="286" t="s">
        <v>697</v>
      </c>
      <c r="E575" s="287" t="s">
        <v>1040</v>
      </c>
      <c r="F575" s="288" t="s">
        <v>1041</v>
      </c>
      <c r="G575" s="289" t="s">
        <v>318</v>
      </c>
      <c r="H575" s="290">
        <v>4.2000000000000002</v>
      </c>
      <c r="I575" s="291"/>
      <c r="J575" s="292">
        <f>ROUND(I575*H575,2)</f>
        <v>0</v>
      </c>
      <c r="K575" s="288" t="s">
        <v>1</v>
      </c>
      <c r="L575" s="293"/>
      <c r="M575" s="294" t="s">
        <v>1</v>
      </c>
      <c r="N575" s="295" t="s">
        <v>39</v>
      </c>
      <c r="O575" s="92"/>
      <c r="P575" s="220">
        <f>O575*H575</f>
        <v>0</v>
      </c>
      <c r="Q575" s="220">
        <v>0</v>
      </c>
      <c r="R575" s="220">
        <f>Q575*H575</f>
        <v>0</v>
      </c>
      <c r="S575" s="220">
        <v>0</v>
      </c>
      <c r="T575" s="22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2" t="s">
        <v>832</v>
      </c>
      <c r="AT575" s="222" t="s">
        <v>697</v>
      </c>
      <c r="AU575" s="222" t="s">
        <v>84</v>
      </c>
      <c r="AY575" s="18" t="s">
        <v>134</v>
      </c>
      <c r="BE575" s="223">
        <f>IF(N575="základní",J575,0)</f>
        <v>0</v>
      </c>
      <c r="BF575" s="223">
        <f>IF(N575="snížená",J575,0)</f>
        <v>0</v>
      </c>
      <c r="BG575" s="223">
        <f>IF(N575="zákl. přenesená",J575,0)</f>
        <v>0</v>
      </c>
      <c r="BH575" s="223">
        <f>IF(N575="sníž. přenesená",J575,0)</f>
        <v>0</v>
      </c>
      <c r="BI575" s="223">
        <f>IF(N575="nulová",J575,0)</f>
        <v>0</v>
      </c>
      <c r="BJ575" s="18" t="s">
        <v>82</v>
      </c>
      <c r="BK575" s="223">
        <f>ROUND(I575*H575,2)</f>
        <v>0</v>
      </c>
      <c r="BL575" s="18" t="s">
        <v>832</v>
      </c>
      <c r="BM575" s="222" t="s">
        <v>1042</v>
      </c>
    </row>
    <row r="576" s="12" customFormat="1">
      <c r="A576" s="12"/>
      <c r="B576" s="224"/>
      <c r="C576" s="225"/>
      <c r="D576" s="226" t="s">
        <v>154</v>
      </c>
      <c r="E576" s="227" t="s">
        <v>1</v>
      </c>
      <c r="F576" s="228" t="s">
        <v>1043</v>
      </c>
      <c r="G576" s="225"/>
      <c r="H576" s="229">
        <v>4.2000000000000002</v>
      </c>
      <c r="I576" s="230"/>
      <c r="J576" s="225"/>
      <c r="K576" s="225"/>
      <c r="L576" s="231"/>
      <c r="M576" s="232"/>
      <c r="N576" s="233"/>
      <c r="O576" s="233"/>
      <c r="P576" s="233"/>
      <c r="Q576" s="233"/>
      <c r="R576" s="233"/>
      <c r="S576" s="233"/>
      <c r="T576" s="234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T576" s="235" t="s">
        <v>154</v>
      </c>
      <c r="AU576" s="235" t="s">
        <v>84</v>
      </c>
      <c r="AV576" s="12" t="s">
        <v>84</v>
      </c>
      <c r="AW576" s="12" t="s">
        <v>31</v>
      </c>
      <c r="AX576" s="12" t="s">
        <v>82</v>
      </c>
      <c r="AY576" s="235" t="s">
        <v>134</v>
      </c>
    </row>
    <row r="577" s="2" customFormat="1" ht="16.5" customHeight="1">
      <c r="A577" s="39"/>
      <c r="B577" s="40"/>
      <c r="C577" s="286" t="s">
        <v>403</v>
      </c>
      <c r="D577" s="286" t="s">
        <v>697</v>
      </c>
      <c r="E577" s="287" t="s">
        <v>1044</v>
      </c>
      <c r="F577" s="288" t="s">
        <v>1045</v>
      </c>
      <c r="G577" s="289" t="s">
        <v>145</v>
      </c>
      <c r="H577" s="290">
        <v>4</v>
      </c>
      <c r="I577" s="291"/>
      <c r="J577" s="292">
        <f>ROUND(I577*H577,2)</f>
        <v>0</v>
      </c>
      <c r="K577" s="288" t="s">
        <v>1</v>
      </c>
      <c r="L577" s="293"/>
      <c r="M577" s="294" t="s">
        <v>1</v>
      </c>
      <c r="N577" s="295" t="s">
        <v>39</v>
      </c>
      <c r="O577" s="92"/>
      <c r="P577" s="220">
        <f>O577*H577</f>
        <v>0</v>
      </c>
      <c r="Q577" s="220">
        <v>0</v>
      </c>
      <c r="R577" s="220">
        <f>Q577*H577</f>
        <v>0</v>
      </c>
      <c r="S577" s="220">
        <v>0</v>
      </c>
      <c r="T577" s="221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2" t="s">
        <v>832</v>
      </c>
      <c r="AT577" s="222" t="s">
        <v>697</v>
      </c>
      <c r="AU577" s="222" t="s">
        <v>84</v>
      </c>
      <c r="AY577" s="18" t="s">
        <v>134</v>
      </c>
      <c r="BE577" s="223">
        <f>IF(N577="základní",J577,0)</f>
        <v>0</v>
      </c>
      <c r="BF577" s="223">
        <f>IF(N577="snížená",J577,0)</f>
        <v>0</v>
      </c>
      <c r="BG577" s="223">
        <f>IF(N577="zákl. přenesená",J577,0)</f>
        <v>0</v>
      </c>
      <c r="BH577" s="223">
        <f>IF(N577="sníž. přenesená",J577,0)</f>
        <v>0</v>
      </c>
      <c r="BI577" s="223">
        <f>IF(N577="nulová",J577,0)</f>
        <v>0</v>
      </c>
      <c r="BJ577" s="18" t="s">
        <v>82</v>
      </c>
      <c r="BK577" s="223">
        <f>ROUND(I577*H577,2)</f>
        <v>0</v>
      </c>
      <c r="BL577" s="18" t="s">
        <v>832</v>
      </c>
      <c r="BM577" s="222" t="s">
        <v>1046</v>
      </c>
    </row>
    <row r="578" s="2" customFormat="1" ht="16.5" customHeight="1">
      <c r="A578" s="39"/>
      <c r="B578" s="40"/>
      <c r="C578" s="211" t="s">
        <v>1047</v>
      </c>
      <c r="D578" s="211" t="s">
        <v>135</v>
      </c>
      <c r="E578" s="212" t="s">
        <v>1048</v>
      </c>
      <c r="F578" s="213" t="s">
        <v>1049</v>
      </c>
      <c r="G578" s="214" t="s">
        <v>145</v>
      </c>
      <c r="H578" s="215">
        <v>1</v>
      </c>
      <c r="I578" s="216"/>
      <c r="J578" s="217">
        <f>ROUND(I578*H578,2)</f>
        <v>0</v>
      </c>
      <c r="K578" s="213" t="s">
        <v>1</v>
      </c>
      <c r="L578" s="45"/>
      <c r="M578" s="218" t="s">
        <v>1</v>
      </c>
      <c r="N578" s="219" t="s">
        <v>39</v>
      </c>
      <c r="O578" s="92"/>
      <c r="P578" s="220">
        <f>O578*H578</f>
        <v>0</v>
      </c>
      <c r="Q578" s="220">
        <v>0</v>
      </c>
      <c r="R578" s="220">
        <f>Q578*H578</f>
        <v>0</v>
      </c>
      <c r="S578" s="220">
        <v>0</v>
      </c>
      <c r="T578" s="22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2" t="s">
        <v>370</v>
      </c>
      <c r="AT578" s="222" t="s">
        <v>135</v>
      </c>
      <c r="AU578" s="222" t="s">
        <v>84</v>
      </c>
      <c r="AY578" s="18" t="s">
        <v>134</v>
      </c>
      <c r="BE578" s="223">
        <f>IF(N578="základní",J578,0)</f>
        <v>0</v>
      </c>
      <c r="BF578" s="223">
        <f>IF(N578="snížená",J578,0)</f>
        <v>0</v>
      </c>
      <c r="BG578" s="223">
        <f>IF(N578="zákl. přenesená",J578,0)</f>
        <v>0</v>
      </c>
      <c r="BH578" s="223">
        <f>IF(N578="sníž. přenesená",J578,0)</f>
        <v>0</v>
      </c>
      <c r="BI578" s="223">
        <f>IF(N578="nulová",J578,0)</f>
        <v>0</v>
      </c>
      <c r="BJ578" s="18" t="s">
        <v>82</v>
      </c>
      <c r="BK578" s="223">
        <f>ROUND(I578*H578,2)</f>
        <v>0</v>
      </c>
      <c r="BL578" s="18" t="s">
        <v>370</v>
      </c>
      <c r="BM578" s="222" t="s">
        <v>1050</v>
      </c>
    </row>
    <row r="579" s="14" customFormat="1">
      <c r="A579" s="14"/>
      <c r="B579" s="252"/>
      <c r="C579" s="253"/>
      <c r="D579" s="226" t="s">
        <v>154</v>
      </c>
      <c r="E579" s="254" t="s">
        <v>1</v>
      </c>
      <c r="F579" s="255" t="s">
        <v>1051</v>
      </c>
      <c r="G579" s="253"/>
      <c r="H579" s="254" t="s">
        <v>1</v>
      </c>
      <c r="I579" s="256"/>
      <c r="J579" s="253"/>
      <c r="K579" s="253"/>
      <c r="L579" s="257"/>
      <c r="M579" s="258"/>
      <c r="N579" s="259"/>
      <c r="O579" s="259"/>
      <c r="P579" s="259"/>
      <c r="Q579" s="259"/>
      <c r="R579" s="259"/>
      <c r="S579" s="259"/>
      <c r="T579" s="26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1" t="s">
        <v>154</v>
      </c>
      <c r="AU579" s="261" t="s">
        <v>84</v>
      </c>
      <c r="AV579" s="14" t="s">
        <v>82</v>
      </c>
      <c r="AW579" s="14" t="s">
        <v>31</v>
      </c>
      <c r="AX579" s="14" t="s">
        <v>74</v>
      </c>
      <c r="AY579" s="261" t="s">
        <v>134</v>
      </c>
    </row>
    <row r="580" s="12" customFormat="1">
      <c r="A580" s="12"/>
      <c r="B580" s="224"/>
      <c r="C580" s="225"/>
      <c r="D580" s="226" t="s">
        <v>154</v>
      </c>
      <c r="E580" s="227" t="s">
        <v>1</v>
      </c>
      <c r="F580" s="228" t="s">
        <v>82</v>
      </c>
      <c r="G580" s="225"/>
      <c r="H580" s="229">
        <v>1</v>
      </c>
      <c r="I580" s="230"/>
      <c r="J580" s="225"/>
      <c r="K580" s="225"/>
      <c r="L580" s="231"/>
      <c r="M580" s="232"/>
      <c r="N580" s="233"/>
      <c r="O580" s="233"/>
      <c r="P580" s="233"/>
      <c r="Q580" s="233"/>
      <c r="R580" s="233"/>
      <c r="S580" s="233"/>
      <c r="T580" s="234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T580" s="235" t="s">
        <v>154</v>
      </c>
      <c r="AU580" s="235" t="s">
        <v>84</v>
      </c>
      <c r="AV580" s="12" t="s">
        <v>84</v>
      </c>
      <c r="AW580" s="12" t="s">
        <v>31</v>
      </c>
      <c r="AX580" s="12" t="s">
        <v>82</v>
      </c>
      <c r="AY580" s="235" t="s">
        <v>134</v>
      </c>
    </row>
    <row r="581" s="2" customFormat="1" ht="16.5" customHeight="1">
      <c r="A581" s="39"/>
      <c r="B581" s="40"/>
      <c r="C581" s="286" t="s">
        <v>414</v>
      </c>
      <c r="D581" s="286" t="s">
        <v>697</v>
      </c>
      <c r="E581" s="287" t="s">
        <v>1052</v>
      </c>
      <c r="F581" s="288" t="s">
        <v>1053</v>
      </c>
      <c r="G581" s="289" t="s">
        <v>145</v>
      </c>
      <c r="H581" s="290">
        <v>1</v>
      </c>
      <c r="I581" s="291"/>
      <c r="J581" s="292">
        <f>ROUND(I581*H581,2)</f>
        <v>0</v>
      </c>
      <c r="K581" s="288" t="s">
        <v>1</v>
      </c>
      <c r="L581" s="293"/>
      <c r="M581" s="294" t="s">
        <v>1</v>
      </c>
      <c r="N581" s="295" t="s">
        <v>39</v>
      </c>
      <c r="O581" s="92"/>
      <c r="P581" s="220">
        <f>O581*H581</f>
        <v>0</v>
      </c>
      <c r="Q581" s="220">
        <v>0</v>
      </c>
      <c r="R581" s="220">
        <f>Q581*H581</f>
        <v>0</v>
      </c>
      <c r="S581" s="220">
        <v>0</v>
      </c>
      <c r="T581" s="221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2" t="s">
        <v>832</v>
      </c>
      <c r="AT581" s="222" t="s">
        <v>697</v>
      </c>
      <c r="AU581" s="222" t="s">
        <v>84</v>
      </c>
      <c r="AY581" s="18" t="s">
        <v>134</v>
      </c>
      <c r="BE581" s="223">
        <f>IF(N581="základní",J581,0)</f>
        <v>0</v>
      </c>
      <c r="BF581" s="223">
        <f>IF(N581="snížená",J581,0)</f>
        <v>0</v>
      </c>
      <c r="BG581" s="223">
        <f>IF(N581="zákl. přenesená",J581,0)</f>
        <v>0</v>
      </c>
      <c r="BH581" s="223">
        <f>IF(N581="sníž. přenesená",J581,0)</f>
        <v>0</v>
      </c>
      <c r="BI581" s="223">
        <f>IF(N581="nulová",J581,0)</f>
        <v>0</v>
      </c>
      <c r="BJ581" s="18" t="s">
        <v>82</v>
      </c>
      <c r="BK581" s="223">
        <f>ROUND(I581*H581,2)</f>
        <v>0</v>
      </c>
      <c r="BL581" s="18" t="s">
        <v>832</v>
      </c>
      <c r="BM581" s="222" t="s">
        <v>1054</v>
      </c>
    </row>
    <row r="582" s="2" customFormat="1" ht="16.5" customHeight="1">
      <c r="A582" s="39"/>
      <c r="B582" s="40"/>
      <c r="C582" s="286" t="s">
        <v>1055</v>
      </c>
      <c r="D582" s="286" t="s">
        <v>697</v>
      </c>
      <c r="E582" s="287" t="s">
        <v>1056</v>
      </c>
      <c r="F582" s="288" t="s">
        <v>1057</v>
      </c>
      <c r="G582" s="289" t="s">
        <v>145</v>
      </c>
      <c r="H582" s="290">
        <v>1</v>
      </c>
      <c r="I582" s="291"/>
      <c r="J582" s="292">
        <f>ROUND(I582*H582,2)</f>
        <v>0</v>
      </c>
      <c r="K582" s="288" t="s">
        <v>1</v>
      </c>
      <c r="L582" s="293"/>
      <c r="M582" s="294" t="s">
        <v>1</v>
      </c>
      <c r="N582" s="295" t="s">
        <v>39</v>
      </c>
      <c r="O582" s="92"/>
      <c r="P582" s="220">
        <f>O582*H582</f>
        <v>0</v>
      </c>
      <c r="Q582" s="220">
        <v>0</v>
      </c>
      <c r="R582" s="220">
        <f>Q582*H582</f>
        <v>0</v>
      </c>
      <c r="S582" s="220">
        <v>0</v>
      </c>
      <c r="T582" s="221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2" t="s">
        <v>832</v>
      </c>
      <c r="AT582" s="222" t="s">
        <v>697</v>
      </c>
      <c r="AU582" s="222" t="s">
        <v>84</v>
      </c>
      <c r="AY582" s="18" t="s">
        <v>134</v>
      </c>
      <c r="BE582" s="223">
        <f>IF(N582="základní",J582,0)</f>
        <v>0</v>
      </c>
      <c r="BF582" s="223">
        <f>IF(N582="snížená",J582,0)</f>
        <v>0</v>
      </c>
      <c r="BG582" s="223">
        <f>IF(N582="zákl. přenesená",J582,0)</f>
        <v>0</v>
      </c>
      <c r="BH582" s="223">
        <f>IF(N582="sníž. přenesená",J582,0)</f>
        <v>0</v>
      </c>
      <c r="BI582" s="223">
        <f>IF(N582="nulová",J582,0)</f>
        <v>0</v>
      </c>
      <c r="BJ582" s="18" t="s">
        <v>82</v>
      </c>
      <c r="BK582" s="223">
        <f>ROUND(I582*H582,2)</f>
        <v>0</v>
      </c>
      <c r="BL582" s="18" t="s">
        <v>832</v>
      </c>
      <c r="BM582" s="222" t="s">
        <v>1058</v>
      </c>
    </row>
    <row r="583" s="2" customFormat="1" ht="16.5" customHeight="1">
      <c r="A583" s="39"/>
      <c r="B583" s="40"/>
      <c r="C583" s="286" t="s">
        <v>420</v>
      </c>
      <c r="D583" s="286" t="s">
        <v>697</v>
      </c>
      <c r="E583" s="287" t="s">
        <v>1059</v>
      </c>
      <c r="F583" s="288" t="s">
        <v>1060</v>
      </c>
      <c r="G583" s="289" t="s">
        <v>145</v>
      </c>
      <c r="H583" s="290">
        <v>1</v>
      </c>
      <c r="I583" s="291"/>
      <c r="J583" s="292">
        <f>ROUND(I583*H583,2)</f>
        <v>0</v>
      </c>
      <c r="K583" s="288" t="s">
        <v>1</v>
      </c>
      <c r="L583" s="293"/>
      <c r="M583" s="294" t="s">
        <v>1</v>
      </c>
      <c r="N583" s="295" t="s">
        <v>39</v>
      </c>
      <c r="O583" s="92"/>
      <c r="P583" s="220">
        <f>O583*H583</f>
        <v>0</v>
      </c>
      <c r="Q583" s="220">
        <v>0</v>
      </c>
      <c r="R583" s="220">
        <f>Q583*H583</f>
        <v>0</v>
      </c>
      <c r="S583" s="220">
        <v>0</v>
      </c>
      <c r="T583" s="22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2" t="s">
        <v>832</v>
      </c>
      <c r="AT583" s="222" t="s">
        <v>697</v>
      </c>
      <c r="AU583" s="222" t="s">
        <v>84</v>
      </c>
      <c r="AY583" s="18" t="s">
        <v>134</v>
      </c>
      <c r="BE583" s="223">
        <f>IF(N583="základní",J583,0)</f>
        <v>0</v>
      </c>
      <c r="BF583" s="223">
        <f>IF(N583="snížená",J583,0)</f>
        <v>0</v>
      </c>
      <c r="BG583" s="223">
        <f>IF(N583="zákl. přenesená",J583,0)</f>
        <v>0</v>
      </c>
      <c r="BH583" s="223">
        <f>IF(N583="sníž. přenesená",J583,0)</f>
        <v>0</v>
      </c>
      <c r="BI583" s="223">
        <f>IF(N583="nulová",J583,0)</f>
        <v>0</v>
      </c>
      <c r="BJ583" s="18" t="s">
        <v>82</v>
      </c>
      <c r="BK583" s="223">
        <f>ROUND(I583*H583,2)</f>
        <v>0</v>
      </c>
      <c r="BL583" s="18" t="s">
        <v>832</v>
      </c>
      <c r="BM583" s="222" t="s">
        <v>1061</v>
      </c>
    </row>
    <row r="584" s="2" customFormat="1" ht="16.5" customHeight="1">
      <c r="A584" s="39"/>
      <c r="B584" s="40"/>
      <c r="C584" s="286" t="s">
        <v>1062</v>
      </c>
      <c r="D584" s="286" t="s">
        <v>697</v>
      </c>
      <c r="E584" s="287" t="s">
        <v>1063</v>
      </c>
      <c r="F584" s="288" t="s">
        <v>1064</v>
      </c>
      <c r="G584" s="289" t="s">
        <v>145</v>
      </c>
      <c r="H584" s="290">
        <v>1</v>
      </c>
      <c r="I584" s="291"/>
      <c r="J584" s="292">
        <f>ROUND(I584*H584,2)</f>
        <v>0</v>
      </c>
      <c r="K584" s="288" t="s">
        <v>1</v>
      </c>
      <c r="L584" s="293"/>
      <c r="M584" s="294" t="s">
        <v>1</v>
      </c>
      <c r="N584" s="295" t="s">
        <v>39</v>
      </c>
      <c r="O584" s="92"/>
      <c r="P584" s="220">
        <f>O584*H584</f>
        <v>0</v>
      </c>
      <c r="Q584" s="220">
        <v>0</v>
      </c>
      <c r="R584" s="220">
        <f>Q584*H584</f>
        <v>0</v>
      </c>
      <c r="S584" s="220">
        <v>0</v>
      </c>
      <c r="T584" s="221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2" t="s">
        <v>832</v>
      </c>
      <c r="AT584" s="222" t="s">
        <v>697</v>
      </c>
      <c r="AU584" s="222" t="s">
        <v>84</v>
      </c>
      <c r="AY584" s="18" t="s">
        <v>134</v>
      </c>
      <c r="BE584" s="223">
        <f>IF(N584="základní",J584,0)</f>
        <v>0</v>
      </c>
      <c r="BF584" s="223">
        <f>IF(N584="snížená",J584,0)</f>
        <v>0</v>
      </c>
      <c r="BG584" s="223">
        <f>IF(N584="zákl. přenesená",J584,0)</f>
        <v>0</v>
      </c>
      <c r="BH584" s="223">
        <f>IF(N584="sníž. přenesená",J584,0)</f>
        <v>0</v>
      </c>
      <c r="BI584" s="223">
        <f>IF(N584="nulová",J584,0)</f>
        <v>0</v>
      </c>
      <c r="BJ584" s="18" t="s">
        <v>82</v>
      </c>
      <c r="BK584" s="223">
        <f>ROUND(I584*H584,2)</f>
        <v>0</v>
      </c>
      <c r="BL584" s="18" t="s">
        <v>832</v>
      </c>
      <c r="BM584" s="222" t="s">
        <v>1065</v>
      </c>
    </row>
    <row r="585" s="2" customFormat="1" ht="16.5" customHeight="1">
      <c r="A585" s="39"/>
      <c r="B585" s="40"/>
      <c r="C585" s="286" t="s">
        <v>428</v>
      </c>
      <c r="D585" s="286" t="s">
        <v>697</v>
      </c>
      <c r="E585" s="287" t="s">
        <v>1066</v>
      </c>
      <c r="F585" s="288" t="s">
        <v>1067</v>
      </c>
      <c r="G585" s="289" t="s">
        <v>145</v>
      </c>
      <c r="H585" s="290">
        <v>1</v>
      </c>
      <c r="I585" s="291"/>
      <c r="J585" s="292">
        <f>ROUND(I585*H585,2)</f>
        <v>0</v>
      </c>
      <c r="K585" s="288" t="s">
        <v>1</v>
      </c>
      <c r="L585" s="293"/>
      <c r="M585" s="294" t="s">
        <v>1</v>
      </c>
      <c r="N585" s="295" t="s">
        <v>39</v>
      </c>
      <c r="O585" s="92"/>
      <c r="P585" s="220">
        <f>O585*H585</f>
        <v>0</v>
      </c>
      <c r="Q585" s="220">
        <v>0</v>
      </c>
      <c r="R585" s="220">
        <f>Q585*H585</f>
        <v>0</v>
      </c>
      <c r="S585" s="220">
        <v>0</v>
      </c>
      <c r="T585" s="22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2" t="s">
        <v>832</v>
      </c>
      <c r="AT585" s="222" t="s">
        <v>697</v>
      </c>
      <c r="AU585" s="222" t="s">
        <v>84</v>
      </c>
      <c r="AY585" s="18" t="s">
        <v>134</v>
      </c>
      <c r="BE585" s="223">
        <f>IF(N585="základní",J585,0)</f>
        <v>0</v>
      </c>
      <c r="BF585" s="223">
        <f>IF(N585="snížená",J585,0)</f>
        <v>0</v>
      </c>
      <c r="BG585" s="223">
        <f>IF(N585="zákl. přenesená",J585,0)</f>
        <v>0</v>
      </c>
      <c r="BH585" s="223">
        <f>IF(N585="sníž. přenesená",J585,0)</f>
        <v>0</v>
      </c>
      <c r="BI585" s="223">
        <f>IF(N585="nulová",J585,0)</f>
        <v>0</v>
      </c>
      <c r="BJ585" s="18" t="s">
        <v>82</v>
      </c>
      <c r="BK585" s="223">
        <f>ROUND(I585*H585,2)</f>
        <v>0</v>
      </c>
      <c r="BL585" s="18" t="s">
        <v>832</v>
      </c>
      <c r="BM585" s="222" t="s">
        <v>1068</v>
      </c>
    </row>
    <row r="586" s="2" customFormat="1" ht="16.5" customHeight="1">
      <c r="A586" s="39"/>
      <c r="B586" s="40"/>
      <c r="C586" s="286" t="s">
        <v>1069</v>
      </c>
      <c r="D586" s="286" t="s">
        <v>697</v>
      </c>
      <c r="E586" s="287" t="s">
        <v>1044</v>
      </c>
      <c r="F586" s="288" t="s">
        <v>1045</v>
      </c>
      <c r="G586" s="289" t="s">
        <v>145</v>
      </c>
      <c r="H586" s="290">
        <v>2</v>
      </c>
      <c r="I586" s="291"/>
      <c r="J586" s="292">
        <f>ROUND(I586*H586,2)</f>
        <v>0</v>
      </c>
      <c r="K586" s="288" t="s">
        <v>1</v>
      </c>
      <c r="L586" s="293"/>
      <c r="M586" s="294" t="s">
        <v>1</v>
      </c>
      <c r="N586" s="295" t="s">
        <v>39</v>
      </c>
      <c r="O586" s="92"/>
      <c r="P586" s="220">
        <f>O586*H586</f>
        <v>0</v>
      </c>
      <c r="Q586" s="220">
        <v>0</v>
      </c>
      <c r="R586" s="220">
        <f>Q586*H586</f>
        <v>0</v>
      </c>
      <c r="S586" s="220">
        <v>0</v>
      </c>
      <c r="T586" s="221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2" t="s">
        <v>832</v>
      </c>
      <c r="AT586" s="222" t="s">
        <v>697</v>
      </c>
      <c r="AU586" s="222" t="s">
        <v>84</v>
      </c>
      <c r="AY586" s="18" t="s">
        <v>134</v>
      </c>
      <c r="BE586" s="223">
        <f>IF(N586="základní",J586,0)</f>
        <v>0</v>
      </c>
      <c r="BF586" s="223">
        <f>IF(N586="snížená",J586,0)</f>
        <v>0</v>
      </c>
      <c r="BG586" s="223">
        <f>IF(N586="zákl. přenesená",J586,0)</f>
        <v>0</v>
      </c>
      <c r="BH586" s="223">
        <f>IF(N586="sníž. přenesená",J586,0)</f>
        <v>0</v>
      </c>
      <c r="BI586" s="223">
        <f>IF(N586="nulová",J586,0)</f>
        <v>0</v>
      </c>
      <c r="BJ586" s="18" t="s">
        <v>82</v>
      </c>
      <c r="BK586" s="223">
        <f>ROUND(I586*H586,2)</f>
        <v>0</v>
      </c>
      <c r="BL586" s="18" t="s">
        <v>832</v>
      </c>
      <c r="BM586" s="222" t="s">
        <v>1070</v>
      </c>
    </row>
    <row r="587" s="2" customFormat="1" ht="16.5" customHeight="1">
      <c r="A587" s="39"/>
      <c r="B587" s="40"/>
      <c r="C587" s="286" t="s">
        <v>431</v>
      </c>
      <c r="D587" s="286" t="s">
        <v>697</v>
      </c>
      <c r="E587" s="287" t="s">
        <v>1071</v>
      </c>
      <c r="F587" s="288" t="s">
        <v>1072</v>
      </c>
      <c r="G587" s="289" t="s">
        <v>145</v>
      </c>
      <c r="H587" s="290">
        <v>1</v>
      </c>
      <c r="I587" s="291"/>
      <c r="J587" s="292">
        <f>ROUND(I587*H587,2)</f>
        <v>0</v>
      </c>
      <c r="K587" s="288" t="s">
        <v>1</v>
      </c>
      <c r="L587" s="293"/>
      <c r="M587" s="294" t="s">
        <v>1</v>
      </c>
      <c r="N587" s="295" t="s">
        <v>39</v>
      </c>
      <c r="O587" s="92"/>
      <c r="P587" s="220">
        <f>O587*H587</f>
        <v>0</v>
      </c>
      <c r="Q587" s="220">
        <v>0</v>
      </c>
      <c r="R587" s="220">
        <f>Q587*H587</f>
        <v>0</v>
      </c>
      <c r="S587" s="220">
        <v>0</v>
      </c>
      <c r="T587" s="22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2" t="s">
        <v>832</v>
      </c>
      <c r="AT587" s="222" t="s">
        <v>697</v>
      </c>
      <c r="AU587" s="222" t="s">
        <v>84</v>
      </c>
      <c r="AY587" s="18" t="s">
        <v>134</v>
      </c>
      <c r="BE587" s="223">
        <f>IF(N587="základní",J587,0)</f>
        <v>0</v>
      </c>
      <c r="BF587" s="223">
        <f>IF(N587="snížená",J587,0)</f>
        <v>0</v>
      </c>
      <c r="BG587" s="223">
        <f>IF(N587="zákl. přenesená",J587,0)</f>
        <v>0</v>
      </c>
      <c r="BH587" s="223">
        <f>IF(N587="sníž. přenesená",J587,0)</f>
        <v>0</v>
      </c>
      <c r="BI587" s="223">
        <f>IF(N587="nulová",J587,0)</f>
        <v>0</v>
      </c>
      <c r="BJ587" s="18" t="s">
        <v>82</v>
      </c>
      <c r="BK587" s="223">
        <f>ROUND(I587*H587,2)</f>
        <v>0</v>
      </c>
      <c r="BL587" s="18" t="s">
        <v>832</v>
      </c>
      <c r="BM587" s="222" t="s">
        <v>1073</v>
      </c>
    </row>
    <row r="588" s="2" customFormat="1" ht="16.5" customHeight="1">
      <c r="A588" s="39"/>
      <c r="B588" s="40"/>
      <c r="C588" s="286" t="s">
        <v>1074</v>
      </c>
      <c r="D588" s="286" t="s">
        <v>697</v>
      </c>
      <c r="E588" s="287" t="s">
        <v>1075</v>
      </c>
      <c r="F588" s="288" t="s">
        <v>1076</v>
      </c>
      <c r="G588" s="289" t="s">
        <v>145</v>
      </c>
      <c r="H588" s="290">
        <v>3</v>
      </c>
      <c r="I588" s="291"/>
      <c r="J588" s="292">
        <f>ROUND(I588*H588,2)</f>
        <v>0</v>
      </c>
      <c r="K588" s="288" t="s">
        <v>1</v>
      </c>
      <c r="L588" s="293"/>
      <c r="M588" s="294" t="s">
        <v>1</v>
      </c>
      <c r="N588" s="295" t="s">
        <v>39</v>
      </c>
      <c r="O588" s="92"/>
      <c r="P588" s="220">
        <f>O588*H588</f>
        <v>0</v>
      </c>
      <c r="Q588" s="220">
        <v>0</v>
      </c>
      <c r="R588" s="220">
        <f>Q588*H588</f>
        <v>0</v>
      </c>
      <c r="S588" s="220">
        <v>0</v>
      </c>
      <c r="T588" s="221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2" t="s">
        <v>832</v>
      </c>
      <c r="AT588" s="222" t="s">
        <v>697</v>
      </c>
      <c r="AU588" s="222" t="s">
        <v>84</v>
      </c>
      <c r="AY588" s="18" t="s">
        <v>134</v>
      </c>
      <c r="BE588" s="223">
        <f>IF(N588="základní",J588,0)</f>
        <v>0</v>
      </c>
      <c r="BF588" s="223">
        <f>IF(N588="snížená",J588,0)</f>
        <v>0</v>
      </c>
      <c r="BG588" s="223">
        <f>IF(N588="zákl. přenesená",J588,0)</f>
        <v>0</v>
      </c>
      <c r="BH588" s="223">
        <f>IF(N588="sníž. přenesená",J588,0)</f>
        <v>0</v>
      </c>
      <c r="BI588" s="223">
        <f>IF(N588="nulová",J588,0)</f>
        <v>0</v>
      </c>
      <c r="BJ588" s="18" t="s">
        <v>82</v>
      </c>
      <c r="BK588" s="223">
        <f>ROUND(I588*H588,2)</f>
        <v>0</v>
      </c>
      <c r="BL588" s="18" t="s">
        <v>832</v>
      </c>
      <c r="BM588" s="222" t="s">
        <v>1077</v>
      </c>
    </row>
    <row r="589" s="2" customFormat="1" ht="16.5" customHeight="1">
      <c r="A589" s="39"/>
      <c r="B589" s="40"/>
      <c r="C589" s="211" t="s">
        <v>440</v>
      </c>
      <c r="D589" s="211" t="s">
        <v>135</v>
      </c>
      <c r="E589" s="212" t="s">
        <v>1078</v>
      </c>
      <c r="F589" s="213" t="s">
        <v>1079</v>
      </c>
      <c r="G589" s="214" t="s">
        <v>145</v>
      </c>
      <c r="H589" s="215">
        <v>1</v>
      </c>
      <c r="I589" s="216"/>
      <c r="J589" s="217">
        <f>ROUND(I589*H589,2)</f>
        <v>0</v>
      </c>
      <c r="K589" s="213" t="s">
        <v>614</v>
      </c>
      <c r="L589" s="45"/>
      <c r="M589" s="218" t="s">
        <v>1</v>
      </c>
      <c r="N589" s="219" t="s">
        <v>39</v>
      </c>
      <c r="O589" s="92"/>
      <c r="P589" s="220">
        <f>O589*H589</f>
        <v>0</v>
      </c>
      <c r="Q589" s="220">
        <v>0</v>
      </c>
      <c r="R589" s="220">
        <f>Q589*H589</f>
        <v>0</v>
      </c>
      <c r="S589" s="220">
        <v>0</v>
      </c>
      <c r="T589" s="22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2" t="s">
        <v>370</v>
      </c>
      <c r="AT589" s="222" t="s">
        <v>135</v>
      </c>
      <c r="AU589" s="222" t="s">
        <v>84</v>
      </c>
      <c r="AY589" s="18" t="s">
        <v>134</v>
      </c>
      <c r="BE589" s="223">
        <f>IF(N589="základní",J589,0)</f>
        <v>0</v>
      </c>
      <c r="BF589" s="223">
        <f>IF(N589="snížená",J589,0)</f>
        <v>0</v>
      </c>
      <c r="BG589" s="223">
        <f>IF(N589="zákl. přenesená",J589,0)</f>
        <v>0</v>
      </c>
      <c r="BH589" s="223">
        <f>IF(N589="sníž. přenesená",J589,0)</f>
        <v>0</v>
      </c>
      <c r="BI589" s="223">
        <f>IF(N589="nulová",J589,0)</f>
        <v>0</v>
      </c>
      <c r="BJ589" s="18" t="s">
        <v>82</v>
      </c>
      <c r="BK589" s="223">
        <f>ROUND(I589*H589,2)</f>
        <v>0</v>
      </c>
      <c r="BL589" s="18" t="s">
        <v>370</v>
      </c>
      <c r="BM589" s="222" t="s">
        <v>1080</v>
      </c>
    </row>
    <row r="590" s="2" customFormat="1">
      <c r="A590" s="39"/>
      <c r="B590" s="40"/>
      <c r="C590" s="41"/>
      <c r="D590" s="281" t="s">
        <v>616</v>
      </c>
      <c r="E590" s="41"/>
      <c r="F590" s="282" t="s">
        <v>1081</v>
      </c>
      <c r="G590" s="41"/>
      <c r="H590" s="41"/>
      <c r="I590" s="283"/>
      <c r="J590" s="41"/>
      <c r="K590" s="41"/>
      <c r="L590" s="45"/>
      <c r="M590" s="284"/>
      <c r="N590" s="285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616</v>
      </c>
      <c r="AU590" s="18" t="s">
        <v>84</v>
      </c>
    </row>
    <row r="591" s="2" customFormat="1" ht="16.5" customHeight="1">
      <c r="A591" s="39"/>
      <c r="B591" s="40"/>
      <c r="C591" s="211" t="s">
        <v>1082</v>
      </c>
      <c r="D591" s="211" t="s">
        <v>135</v>
      </c>
      <c r="E591" s="212" t="s">
        <v>1083</v>
      </c>
      <c r="F591" s="213" t="s">
        <v>1084</v>
      </c>
      <c r="G591" s="214" t="s">
        <v>145</v>
      </c>
      <c r="H591" s="215">
        <v>31</v>
      </c>
      <c r="I591" s="216"/>
      <c r="J591" s="217">
        <f>ROUND(I591*H591,2)</f>
        <v>0</v>
      </c>
      <c r="K591" s="213" t="s">
        <v>614</v>
      </c>
      <c r="L591" s="45"/>
      <c r="M591" s="218" t="s">
        <v>1</v>
      </c>
      <c r="N591" s="219" t="s">
        <v>39</v>
      </c>
      <c r="O591" s="92"/>
      <c r="P591" s="220">
        <f>O591*H591</f>
        <v>0</v>
      </c>
      <c r="Q591" s="220">
        <v>0</v>
      </c>
      <c r="R591" s="220">
        <f>Q591*H591</f>
        <v>0</v>
      </c>
      <c r="S591" s="220">
        <v>0</v>
      </c>
      <c r="T591" s="221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2" t="s">
        <v>370</v>
      </c>
      <c r="AT591" s="222" t="s">
        <v>135</v>
      </c>
      <c r="AU591" s="222" t="s">
        <v>84</v>
      </c>
      <c r="AY591" s="18" t="s">
        <v>134</v>
      </c>
      <c r="BE591" s="223">
        <f>IF(N591="základní",J591,0)</f>
        <v>0</v>
      </c>
      <c r="BF591" s="223">
        <f>IF(N591="snížená",J591,0)</f>
        <v>0</v>
      </c>
      <c r="BG591" s="223">
        <f>IF(N591="zákl. přenesená",J591,0)</f>
        <v>0</v>
      </c>
      <c r="BH591" s="223">
        <f>IF(N591="sníž. přenesená",J591,0)</f>
        <v>0</v>
      </c>
      <c r="BI591" s="223">
        <f>IF(N591="nulová",J591,0)</f>
        <v>0</v>
      </c>
      <c r="BJ591" s="18" t="s">
        <v>82</v>
      </c>
      <c r="BK591" s="223">
        <f>ROUND(I591*H591,2)</f>
        <v>0</v>
      </c>
      <c r="BL591" s="18" t="s">
        <v>370</v>
      </c>
      <c r="BM591" s="222" t="s">
        <v>1085</v>
      </c>
    </row>
    <row r="592" s="2" customFormat="1">
      <c r="A592" s="39"/>
      <c r="B592" s="40"/>
      <c r="C592" s="41"/>
      <c r="D592" s="281" t="s">
        <v>616</v>
      </c>
      <c r="E592" s="41"/>
      <c r="F592" s="282" t="s">
        <v>1086</v>
      </c>
      <c r="G592" s="41"/>
      <c r="H592" s="41"/>
      <c r="I592" s="283"/>
      <c r="J592" s="41"/>
      <c r="K592" s="41"/>
      <c r="L592" s="45"/>
      <c r="M592" s="284"/>
      <c r="N592" s="285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616</v>
      </c>
      <c r="AU592" s="18" t="s">
        <v>84</v>
      </c>
    </row>
    <row r="593" s="14" customFormat="1">
      <c r="A593" s="14"/>
      <c r="B593" s="252"/>
      <c r="C593" s="253"/>
      <c r="D593" s="226" t="s">
        <v>154</v>
      </c>
      <c r="E593" s="254" t="s">
        <v>1</v>
      </c>
      <c r="F593" s="255" t="s">
        <v>1087</v>
      </c>
      <c r="G593" s="253"/>
      <c r="H593" s="254" t="s">
        <v>1</v>
      </c>
      <c r="I593" s="256"/>
      <c r="J593" s="253"/>
      <c r="K593" s="253"/>
      <c r="L593" s="257"/>
      <c r="M593" s="258"/>
      <c r="N593" s="259"/>
      <c r="O593" s="259"/>
      <c r="P593" s="259"/>
      <c r="Q593" s="259"/>
      <c r="R593" s="259"/>
      <c r="S593" s="259"/>
      <c r="T593" s="26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1" t="s">
        <v>154</v>
      </c>
      <c r="AU593" s="261" t="s">
        <v>84</v>
      </c>
      <c r="AV593" s="14" t="s">
        <v>82</v>
      </c>
      <c r="AW593" s="14" t="s">
        <v>31</v>
      </c>
      <c r="AX593" s="14" t="s">
        <v>74</v>
      </c>
      <c r="AY593" s="261" t="s">
        <v>134</v>
      </c>
    </row>
    <row r="594" s="12" customFormat="1">
      <c r="A594" s="12"/>
      <c r="B594" s="224"/>
      <c r="C594" s="225"/>
      <c r="D594" s="226" t="s">
        <v>154</v>
      </c>
      <c r="E594" s="227" t="s">
        <v>1</v>
      </c>
      <c r="F594" s="228" t="s">
        <v>1088</v>
      </c>
      <c r="G594" s="225"/>
      <c r="H594" s="229">
        <v>27</v>
      </c>
      <c r="I594" s="230"/>
      <c r="J594" s="225"/>
      <c r="K594" s="225"/>
      <c r="L594" s="231"/>
      <c r="M594" s="232"/>
      <c r="N594" s="233"/>
      <c r="O594" s="233"/>
      <c r="P594" s="233"/>
      <c r="Q594" s="233"/>
      <c r="R594" s="233"/>
      <c r="S594" s="233"/>
      <c r="T594" s="234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T594" s="235" t="s">
        <v>154</v>
      </c>
      <c r="AU594" s="235" t="s">
        <v>84</v>
      </c>
      <c r="AV594" s="12" t="s">
        <v>84</v>
      </c>
      <c r="AW594" s="12" t="s">
        <v>31</v>
      </c>
      <c r="AX594" s="12" t="s">
        <v>74</v>
      </c>
      <c r="AY594" s="235" t="s">
        <v>134</v>
      </c>
    </row>
    <row r="595" s="14" customFormat="1">
      <c r="A595" s="14"/>
      <c r="B595" s="252"/>
      <c r="C595" s="253"/>
      <c r="D595" s="226" t="s">
        <v>154</v>
      </c>
      <c r="E595" s="254" t="s">
        <v>1</v>
      </c>
      <c r="F595" s="255" t="s">
        <v>1089</v>
      </c>
      <c r="G595" s="253"/>
      <c r="H595" s="254" t="s">
        <v>1</v>
      </c>
      <c r="I595" s="256"/>
      <c r="J595" s="253"/>
      <c r="K595" s="253"/>
      <c r="L595" s="257"/>
      <c r="M595" s="258"/>
      <c r="N595" s="259"/>
      <c r="O595" s="259"/>
      <c r="P595" s="259"/>
      <c r="Q595" s="259"/>
      <c r="R595" s="259"/>
      <c r="S595" s="259"/>
      <c r="T595" s="26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1" t="s">
        <v>154</v>
      </c>
      <c r="AU595" s="261" t="s">
        <v>84</v>
      </c>
      <c r="AV595" s="14" t="s">
        <v>82</v>
      </c>
      <c r="AW595" s="14" t="s">
        <v>31</v>
      </c>
      <c r="AX595" s="14" t="s">
        <v>74</v>
      </c>
      <c r="AY595" s="261" t="s">
        <v>134</v>
      </c>
    </row>
    <row r="596" s="12" customFormat="1">
      <c r="A596" s="12"/>
      <c r="B596" s="224"/>
      <c r="C596" s="225"/>
      <c r="D596" s="226" t="s">
        <v>154</v>
      </c>
      <c r="E596" s="227" t="s">
        <v>1</v>
      </c>
      <c r="F596" s="228" t="s">
        <v>139</v>
      </c>
      <c r="G596" s="225"/>
      <c r="H596" s="229">
        <v>4</v>
      </c>
      <c r="I596" s="230"/>
      <c r="J596" s="225"/>
      <c r="K596" s="225"/>
      <c r="L596" s="231"/>
      <c r="M596" s="232"/>
      <c r="N596" s="233"/>
      <c r="O596" s="233"/>
      <c r="P596" s="233"/>
      <c r="Q596" s="233"/>
      <c r="R596" s="233"/>
      <c r="S596" s="233"/>
      <c r="T596" s="234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T596" s="235" t="s">
        <v>154</v>
      </c>
      <c r="AU596" s="235" t="s">
        <v>84</v>
      </c>
      <c r="AV596" s="12" t="s">
        <v>84</v>
      </c>
      <c r="AW596" s="12" t="s">
        <v>31</v>
      </c>
      <c r="AX596" s="12" t="s">
        <v>74</v>
      </c>
      <c r="AY596" s="235" t="s">
        <v>134</v>
      </c>
    </row>
    <row r="597" s="13" customFormat="1">
      <c r="A597" s="13"/>
      <c r="B597" s="236"/>
      <c r="C597" s="237"/>
      <c r="D597" s="226" t="s">
        <v>154</v>
      </c>
      <c r="E597" s="238" t="s">
        <v>1</v>
      </c>
      <c r="F597" s="239" t="s">
        <v>156</v>
      </c>
      <c r="G597" s="237"/>
      <c r="H597" s="240">
        <v>31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6" t="s">
        <v>154</v>
      </c>
      <c r="AU597" s="246" t="s">
        <v>84</v>
      </c>
      <c r="AV597" s="13" t="s">
        <v>139</v>
      </c>
      <c r="AW597" s="13" t="s">
        <v>31</v>
      </c>
      <c r="AX597" s="13" t="s">
        <v>82</v>
      </c>
      <c r="AY597" s="246" t="s">
        <v>134</v>
      </c>
    </row>
    <row r="598" s="2" customFormat="1" ht="16.5" customHeight="1">
      <c r="A598" s="39"/>
      <c r="B598" s="40"/>
      <c r="C598" s="211" t="s">
        <v>453</v>
      </c>
      <c r="D598" s="211" t="s">
        <v>135</v>
      </c>
      <c r="E598" s="212" t="s">
        <v>1090</v>
      </c>
      <c r="F598" s="213" t="s">
        <v>1091</v>
      </c>
      <c r="G598" s="214" t="s">
        <v>1092</v>
      </c>
      <c r="H598" s="215">
        <v>1</v>
      </c>
      <c r="I598" s="216"/>
      <c r="J598" s="217">
        <f>ROUND(I598*H598,2)</f>
        <v>0</v>
      </c>
      <c r="K598" s="213" t="s">
        <v>614</v>
      </c>
      <c r="L598" s="45"/>
      <c r="M598" s="218" t="s">
        <v>1</v>
      </c>
      <c r="N598" s="219" t="s">
        <v>39</v>
      </c>
      <c r="O598" s="92"/>
      <c r="P598" s="220">
        <f>O598*H598</f>
        <v>0</v>
      </c>
      <c r="Q598" s="220">
        <v>0</v>
      </c>
      <c r="R598" s="220">
        <f>Q598*H598</f>
        <v>0</v>
      </c>
      <c r="S598" s="220">
        <v>0</v>
      </c>
      <c r="T598" s="221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2" t="s">
        <v>370</v>
      </c>
      <c r="AT598" s="222" t="s">
        <v>135</v>
      </c>
      <c r="AU598" s="222" t="s">
        <v>84</v>
      </c>
      <c r="AY598" s="18" t="s">
        <v>134</v>
      </c>
      <c r="BE598" s="223">
        <f>IF(N598="základní",J598,0)</f>
        <v>0</v>
      </c>
      <c r="BF598" s="223">
        <f>IF(N598="snížená",J598,0)</f>
        <v>0</v>
      </c>
      <c r="BG598" s="223">
        <f>IF(N598="zákl. přenesená",J598,0)</f>
        <v>0</v>
      </c>
      <c r="BH598" s="223">
        <f>IF(N598="sníž. přenesená",J598,0)</f>
        <v>0</v>
      </c>
      <c r="BI598" s="223">
        <f>IF(N598="nulová",J598,0)</f>
        <v>0</v>
      </c>
      <c r="BJ598" s="18" t="s">
        <v>82</v>
      </c>
      <c r="BK598" s="223">
        <f>ROUND(I598*H598,2)</f>
        <v>0</v>
      </c>
      <c r="BL598" s="18" t="s">
        <v>370</v>
      </c>
      <c r="BM598" s="222" t="s">
        <v>1093</v>
      </c>
    </row>
    <row r="599" s="2" customFormat="1">
      <c r="A599" s="39"/>
      <c r="B599" s="40"/>
      <c r="C599" s="41"/>
      <c r="D599" s="281" t="s">
        <v>616</v>
      </c>
      <c r="E599" s="41"/>
      <c r="F599" s="282" t="s">
        <v>1094</v>
      </c>
      <c r="G599" s="41"/>
      <c r="H599" s="41"/>
      <c r="I599" s="283"/>
      <c r="J599" s="41"/>
      <c r="K599" s="41"/>
      <c r="L599" s="45"/>
      <c r="M599" s="284"/>
      <c r="N599" s="285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616</v>
      </c>
      <c r="AU599" s="18" t="s">
        <v>84</v>
      </c>
    </row>
    <row r="600" s="11" customFormat="1" ht="25.92" customHeight="1">
      <c r="A600" s="11"/>
      <c r="B600" s="197"/>
      <c r="C600" s="198"/>
      <c r="D600" s="199" t="s">
        <v>73</v>
      </c>
      <c r="E600" s="200" t="s">
        <v>106</v>
      </c>
      <c r="F600" s="200" t="s">
        <v>1095</v>
      </c>
      <c r="G600" s="198"/>
      <c r="H600" s="198"/>
      <c r="I600" s="201"/>
      <c r="J600" s="202">
        <f>BK600</f>
        <v>0</v>
      </c>
      <c r="K600" s="198"/>
      <c r="L600" s="203"/>
      <c r="M600" s="204"/>
      <c r="N600" s="205"/>
      <c r="O600" s="205"/>
      <c r="P600" s="206">
        <f>P601+P687</f>
        <v>0</v>
      </c>
      <c r="Q600" s="205"/>
      <c r="R600" s="206">
        <f>R601+R687</f>
        <v>0.18405169999999999</v>
      </c>
      <c r="S600" s="205"/>
      <c r="T600" s="207">
        <f>T601+T687</f>
        <v>0</v>
      </c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R600" s="208" t="s">
        <v>150</v>
      </c>
      <c r="AT600" s="209" t="s">
        <v>73</v>
      </c>
      <c r="AU600" s="209" t="s">
        <v>74</v>
      </c>
      <c r="AY600" s="208" t="s">
        <v>134</v>
      </c>
      <c r="BK600" s="210">
        <f>BK601+BK687</f>
        <v>0</v>
      </c>
    </row>
    <row r="601" s="11" customFormat="1" ht="22.8" customHeight="1">
      <c r="A601" s="11"/>
      <c r="B601" s="197"/>
      <c r="C601" s="198"/>
      <c r="D601" s="199" t="s">
        <v>73</v>
      </c>
      <c r="E601" s="279" t="s">
        <v>1096</v>
      </c>
      <c r="F601" s="279" t="s">
        <v>1095</v>
      </c>
      <c r="G601" s="198"/>
      <c r="H601" s="198"/>
      <c r="I601" s="201"/>
      <c r="J601" s="280">
        <f>BK601</f>
        <v>0</v>
      </c>
      <c r="K601" s="198"/>
      <c r="L601" s="203"/>
      <c r="M601" s="204"/>
      <c r="N601" s="205"/>
      <c r="O601" s="205"/>
      <c r="P601" s="206">
        <f>SUM(P602:P686)</f>
        <v>0</v>
      </c>
      <c r="Q601" s="205"/>
      <c r="R601" s="206">
        <f>SUM(R602:R686)</f>
        <v>0.18405169999999999</v>
      </c>
      <c r="S601" s="205"/>
      <c r="T601" s="207">
        <f>SUM(T602:T686)</f>
        <v>0</v>
      </c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R601" s="208" t="s">
        <v>150</v>
      </c>
      <c r="AT601" s="209" t="s">
        <v>73</v>
      </c>
      <c r="AU601" s="209" t="s">
        <v>82</v>
      </c>
      <c r="AY601" s="208" t="s">
        <v>134</v>
      </c>
      <c r="BK601" s="210">
        <f>SUM(BK602:BK686)</f>
        <v>0</v>
      </c>
    </row>
    <row r="602" s="2" customFormat="1" ht="21.75" customHeight="1">
      <c r="A602" s="39"/>
      <c r="B602" s="40"/>
      <c r="C602" s="211" t="s">
        <v>1097</v>
      </c>
      <c r="D602" s="211" t="s">
        <v>135</v>
      </c>
      <c r="E602" s="212" t="s">
        <v>1098</v>
      </c>
      <c r="F602" s="213" t="s">
        <v>1099</v>
      </c>
      <c r="G602" s="214" t="s">
        <v>1100</v>
      </c>
      <c r="H602" s="215">
        <v>1</v>
      </c>
      <c r="I602" s="216"/>
      <c r="J602" s="217">
        <f>ROUND(I602*H602,2)</f>
        <v>0</v>
      </c>
      <c r="K602" s="213" t="s">
        <v>1</v>
      </c>
      <c r="L602" s="45"/>
      <c r="M602" s="218" t="s">
        <v>1</v>
      </c>
      <c r="N602" s="219" t="s">
        <v>39</v>
      </c>
      <c r="O602" s="92"/>
      <c r="P602" s="220">
        <f>O602*H602</f>
        <v>0</v>
      </c>
      <c r="Q602" s="220">
        <v>0</v>
      </c>
      <c r="R602" s="220">
        <f>Q602*H602</f>
        <v>0</v>
      </c>
      <c r="S602" s="220">
        <v>0</v>
      </c>
      <c r="T602" s="221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22" t="s">
        <v>1101</v>
      </c>
      <c r="AT602" s="222" t="s">
        <v>135</v>
      </c>
      <c r="AU602" s="222" t="s">
        <v>84</v>
      </c>
      <c r="AY602" s="18" t="s">
        <v>134</v>
      </c>
      <c r="BE602" s="223">
        <f>IF(N602="základní",J602,0)</f>
        <v>0</v>
      </c>
      <c r="BF602" s="223">
        <f>IF(N602="snížená",J602,0)</f>
        <v>0</v>
      </c>
      <c r="BG602" s="223">
        <f>IF(N602="zákl. přenesená",J602,0)</f>
        <v>0</v>
      </c>
      <c r="BH602" s="223">
        <f>IF(N602="sníž. přenesená",J602,0)</f>
        <v>0</v>
      </c>
      <c r="BI602" s="223">
        <f>IF(N602="nulová",J602,0)</f>
        <v>0</v>
      </c>
      <c r="BJ602" s="18" t="s">
        <v>82</v>
      </c>
      <c r="BK602" s="223">
        <f>ROUND(I602*H602,2)</f>
        <v>0</v>
      </c>
      <c r="BL602" s="18" t="s">
        <v>1101</v>
      </c>
      <c r="BM602" s="222" t="s">
        <v>1102</v>
      </c>
    </row>
    <row r="603" s="2" customFormat="1" ht="24.15" customHeight="1">
      <c r="A603" s="39"/>
      <c r="B603" s="40"/>
      <c r="C603" s="211" t="s">
        <v>457</v>
      </c>
      <c r="D603" s="211" t="s">
        <v>135</v>
      </c>
      <c r="E603" s="212" t="s">
        <v>1103</v>
      </c>
      <c r="F603" s="213" t="s">
        <v>1104</v>
      </c>
      <c r="G603" s="214" t="s">
        <v>1105</v>
      </c>
      <c r="H603" s="215">
        <v>80</v>
      </c>
      <c r="I603" s="216"/>
      <c r="J603" s="217">
        <f>ROUND(I603*H603,2)</f>
        <v>0</v>
      </c>
      <c r="K603" s="213" t="s">
        <v>1</v>
      </c>
      <c r="L603" s="45"/>
      <c r="M603" s="218" t="s">
        <v>1</v>
      </c>
      <c r="N603" s="219" t="s">
        <v>39</v>
      </c>
      <c r="O603" s="92"/>
      <c r="P603" s="220">
        <f>O603*H603</f>
        <v>0</v>
      </c>
      <c r="Q603" s="220">
        <v>0</v>
      </c>
      <c r="R603" s="220">
        <f>Q603*H603</f>
        <v>0</v>
      </c>
      <c r="S603" s="220">
        <v>0</v>
      </c>
      <c r="T603" s="221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2" t="s">
        <v>1101</v>
      </c>
      <c r="AT603" s="222" t="s">
        <v>135</v>
      </c>
      <c r="AU603" s="222" t="s">
        <v>84</v>
      </c>
      <c r="AY603" s="18" t="s">
        <v>134</v>
      </c>
      <c r="BE603" s="223">
        <f>IF(N603="základní",J603,0)</f>
        <v>0</v>
      </c>
      <c r="BF603" s="223">
        <f>IF(N603="snížená",J603,0)</f>
        <v>0</v>
      </c>
      <c r="BG603" s="223">
        <f>IF(N603="zákl. přenesená",J603,0)</f>
        <v>0</v>
      </c>
      <c r="BH603" s="223">
        <f>IF(N603="sníž. přenesená",J603,0)</f>
        <v>0</v>
      </c>
      <c r="BI603" s="223">
        <f>IF(N603="nulová",J603,0)</f>
        <v>0</v>
      </c>
      <c r="BJ603" s="18" t="s">
        <v>82</v>
      </c>
      <c r="BK603" s="223">
        <f>ROUND(I603*H603,2)</f>
        <v>0</v>
      </c>
      <c r="BL603" s="18" t="s">
        <v>1101</v>
      </c>
      <c r="BM603" s="222" t="s">
        <v>1106</v>
      </c>
    </row>
    <row r="604" s="14" customFormat="1">
      <c r="A604" s="14"/>
      <c r="B604" s="252"/>
      <c r="C604" s="253"/>
      <c r="D604" s="226" t="s">
        <v>154</v>
      </c>
      <c r="E604" s="254" t="s">
        <v>1</v>
      </c>
      <c r="F604" s="255" t="s">
        <v>1107</v>
      </c>
      <c r="G604" s="253"/>
      <c r="H604" s="254" t="s">
        <v>1</v>
      </c>
      <c r="I604" s="256"/>
      <c r="J604" s="253"/>
      <c r="K604" s="253"/>
      <c r="L604" s="257"/>
      <c r="M604" s="258"/>
      <c r="N604" s="259"/>
      <c r="O604" s="259"/>
      <c r="P604" s="259"/>
      <c r="Q604" s="259"/>
      <c r="R604" s="259"/>
      <c r="S604" s="259"/>
      <c r="T604" s="26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1" t="s">
        <v>154</v>
      </c>
      <c r="AU604" s="261" t="s">
        <v>84</v>
      </c>
      <c r="AV604" s="14" t="s">
        <v>82</v>
      </c>
      <c r="AW604" s="14" t="s">
        <v>31</v>
      </c>
      <c r="AX604" s="14" t="s">
        <v>74</v>
      </c>
      <c r="AY604" s="261" t="s">
        <v>134</v>
      </c>
    </row>
    <row r="605" s="12" customFormat="1">
      <c r="A605" s="12"/>
      <c r="B605" s="224"/>
      <c r="C605" s="225"/>
      <c r="D605" s="226" t="s">
        <v>154</v>
      </c>
      <c r="E605" s="227" t="s">
        <v>1</v>
      </c>
      <c r="F605" s="228" t="s">
        <v>1108</v>
      </c>
      <c r="G605" s="225"/>
      <c r="H605" s="229">
        <v>80</v>
      </c>
      <c r="I605" s="230"/>
      <c r="J605" s="225"/>
      <c r="K605" s="225"/>
      <c r="L605" s="231"/>
      <c r="M605" s="232"/>
      <c r="N605" s="233"/>
      <c r="O605" s="233"/>
      <c r="P605" s="233"/>
      <c r="Q605" s="233"/>
      <c r="R605" s="233"/>
      <c r="S605" s="233"/>
      <c r="T605" s="234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T605" s="235" t="s">
        <v>154</v>
      </c>
      <c r="AU605" s="235" t="s">
        <v>84</v>
      </c>
      <c r="AV605" s="12" t="s">
        <v>84</v>
      </c>
      <c r="AW605" s="12" t="s">
        <v>31</v>
      </c>
      <c r="AX605" s="12" t="s">
        <v>82</v>
      </c>
      <c r="AY605" s="235" t="s">
        <v>134</v>
      </c>
    </row>
    <row r="606" s="2" customFormat="1" ht="16.5" customHeight="1">
      <c r="A606" s="39"/>
      <c r="B606" s="40"/>
      <c r="C606" s="211" t="s">
        <v>423</v>
      </c>
      <c r="D606" s="211" t="s">
        <v>135</v>
      </c>
      <c r="E606" s="212" t="s">
        <v>1109</v>
      </c>
      <c r="F606" s="213" t="s">
        <v>1110</v>
      </c>
      <c r="G606" s="214" t="s">
        <v>1105</v>
      </c>
      <c r="H606" s="215">
        <v>8</v>
      </c>
      <c r="I606" s="216"/>
      <c r="J606" s="217">
        <f>ROUND(I606*H606,2)</f>
        <v>0</v>
      </c>
      <c r="K606" s="213" t="s">
        <v>1</v>
      </c>
      <c r="L606" s="45"/>
      <c r="M606" s="218" t="s">
        <v>1</v>
      </c>
      <c r="N606" s="219" t="s">
        <v>39</v>
      </c>
      <c r="O606" s="92"/>
      <c r="P606" s="220">
        <f>O606*H606</f>
        <v>0</v>
      </c>
      <c r="Q606" s="220">
        <v>0</v>
      </c>
      <c r="R606" s="220">
        <f>Q606*H606</f>
        <v>0</v>
      </c>
      <c r="S606" s="220">
        <v>0</v>
      </c>
      <c r="T606" s="221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2" t="s">
        <v>1101</v>
      </c>
      <c r="AT606" s="222" t="s">
        <v>135</v>
      </c>
      <c r="AU606" s="222" t="s">
        <v>84</v>
      </c>
      <c r="AY606" s="18" t="s">
        <v>134</v>
      </c>
      <c r="BE606" s="223">
        <f>IF(N606="základní",J606,0)</f>
        <v>0</v>
      </c>
      <c r="BF606" s="223">
        <f>IF(N606="snížená",J606,0)</f>
        <v>0</v>
      </c>
      <c r="BG606" s="223">
        <f>IF(N606="zákl. přenesená",J606,0)</f>
        <v>0</v>
      </c>
      <c r="BH606" s="223">
        <f>IF(N606="sníž. přenesená",J606,0)</f>
        <v>0</v>
      </c>
      <c r="BI606" s="223">
        <f>IF(N606="nulová",J606,0)</f>
        <v>0</v>
      </c>
      <c r="BJ606" s="18" t="s">
        <v>82</v>
      </c>
      <c r="BK606" s="223">
        <f>ROUND(I606*H606,2)</f>
        <v>0</v>
      </c>
      <c r="BL606" s="18" t="s">
        <v>1101</v>
      </c>
      <c r="BM606" s="222" t="s">
        <v>1111</v>
      </c>
    </row>
    <row r="607" s="2" customFormat="1" ht="24.15" customHeight="1">
      <c r="A607" s="39"/>
      <c r="B607" s="40"/>
      <c r="C607" s="211" t="s">
        <v>461</v>
      </c>
      <c r="D607" s="211" t="s">
        <v>135</v>
      </c>
      <c r="E607" s="212" t="s">
        <v>1112</v>
      </c>
      <c r="F607" s="213" t="s">
        <v>1113</v>
      </c>
      <c r="G607" s="214" t="s">
        <v>145</v>
      </c>
      <c r="H607" s="215">
        <v>1</v>
      </c>
      <c r="I607" s="216"/>
      <c r="J607" s="217">
        <f>ROUND(I607*H607,2)</f>
        <v>0</v>
      </c>
      <c r="K607" s="213" t="s">
        <v>614</v>
      </c>
      <c r="L607" s="45"/>
      <c r="M607" s="218" t="s">
        <v>1</v>
      </c>
      <c r="N607" s="219" t="s">
        <v>39</v>
      </c>
      <c r="O607" s="92"/>
      <c r="P607" s="220">
        <f>O607*H607</f>
        <v>0</v>
      </c>
      <c r="Q607" s="220">
        <v>0</v>
      </c>
      <c r="R607" s="220">
        <f>Q607*H607</f>
        <v>0</v>
      </c>
      <c r="S607" s="220">
        <v>0</v>
      </c>
      <c r="T607" s="221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2" t="s">
        <v>1101</v>
      </c>
      <c r="AT607" s="222" t="s">
        <v>135</v>
      </c>
      <c r="AU607" s="222" t="s">
        <v>84</v>
      </c>
      <c r="AY607" s="18" t="s">
        <v>134</v>
      </c>
      <c r="BE607" s="223">
        <f>IF(N607="základní",J607,0)</f>
        <v>0</v>
      </c>
      <c r="BF607" s="223">
        <f>IF(N607="snížená",J607,0)</f>
        <v>0</v>
      </c>
      <c r="BG607" s="223">
        <f>IF(N607="zákl. přenesená",J607,0)</f>
        <v>0</v>
      </c>
      <c r="BH607" s="223">
        <f>IF(N607="sníž. přenesená",J607,0)</f>
        <v>0</v>
      </c>
      <c r="BI607" s="223">
        <f>IF(N607="nulová",J607,0)</f>
        <v>0</v>
      </c>
      <c r="BJ607" s="18" t="s">
        <v>82</v>
      </c>
      <c r="BK607" s="223">
        <f>ROUND(I607*H607,2)</f>
        <v>0</v>
      </c>
      <c r="BL607" s="18" t="s">
        <v>1101</v>
      </c>
      <c r="BM607" s="222" t="s">
        <v>1114</v>
      </c>
    </row>
    <row r="608" s="2" customFormat="1">
      <c r="A608" s="39"/>
      <c r="B608" s="40"/>
      <c r="C608" s="41"/>
      <c r="D608" s="281" t="s">
        <v>616</v>
      </c>
      <c r="E608" s="41"/>
      <c r="F608" s="282" t="s">
        <v>1115</v>
      </c>
      <c r="G608" s="41"/>
      <c r="H608" s="41"/>
      <c r="I608" s="283"/>
      <c r="J608" s="41"/>
      <c r="K608" s="41"/>
      <c r="L608" s="45"/>
      <c r="M608" s="284"/>
      <c r="N608" s="285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616</v>
      </c>
      <c r="AU608" s="18" t="s">
        <v>84</v>
      </c>
    </row>
    <row r="609" s="2" customFormat="1" ht="16.5" customHeight="1">
      <c r="A609" s="39"/>
      <c r="B609" s="40"/>
      <c r="C609" s="211" t="s">
        <v>1116</v>
      </c>
      <c r="D609" s="211" t="s">
        <v>135</v>
      </c>
      <c r="E609" s="212" t="s">
        <v>1117</v>
      </c>
      <c r="F609" s="213" t="s">
        <v>1118</v>
      </c>
      <c r="G609" s="214" t="s">
        <v>145</v>
      </c>
      <c r="H609" s="215">
        <v>1</v>
      </c>
      <c r="I609" s="216"/>
      <c r="J609" s="217">
        <f>ROUND(I609*H609,2)</f>
        <v>0</v>
      </c>
      <c r="K609" s="213" t="s">
        <v>614</v>
      </c>
      <c r="L609" s="45"/>
      <c r="M609" s="218" t="s">
        <v>1</v>
      </c>
      <c r="N609" s="219" t="s">
        <v>39</v>
      </c>
      <c r="O609" s="92"/>
      <c r="P609" s="220">
        <f>O609*H609</f>
        <v>0</v>
      </c>
      <c r="Q609" s="220">
        <v>0</v>
      </c>
      <c r="R609" s="220">
        <f>Q609*H609</f>
        <v>0</v>
      </c>
      <c r="S609" s="220">
        <v>0</v>
      </c>
      <c r="T609" s="221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22" t="s">
        <v>1101</v>
      </c>
      <c r="AT609" s="222" t="s">
        <v>135</v>
      </c>
      <c r="AU609" s="222" t="s">
        <v>84</v>
      </c>
      <c r="AY609" s="18" t="s">
        <v>134</v>
      </c>
      <c r="BE609" s="223">
        <f>IF(N609="základní",J609,0)</f>
        <v>0</v>
      </c>
      <c r="BF609" s="223">
        <f>IF(N609="snížená",J609,0)</f>
        <v>0</v>
      </c>
      <c r="BG609" s="223">
        <f>IF(N609="zákl. přenesená",J609,0)</f>
        <v>0</v>
      </c>
      <c r="BH609" s="223">
        <f>IF(N609="sníž. přenesená",J609,0)</f>
        <v>0</v>
      </c>
      <c r="BI609" s="223">
        <f>IF(N609="nulová",J609,0)</f>
        <v>0</v>
      </c>
      <c r="BJ609" s="18" t="s">
        <v>82</v>
      </c>
      <c r="BK609" s="223">
        <f>ROUND(I609*H609,2)</f>
        <v>0</v>
      </c>
      <c r="BL609" s="18" t="s">
        <v>1101</v>
      </c>
      <c r="BM609" s="222" t="s">
        <v>1119</v>
      </c>
    </row>
    <row r="610" s="2" customFormat="1">
      <c r="A610" s="39"/>
      <c r="B610" s="40"/>
      <c r="C610" s="41"/>
      <c r="D610" s="281" t="s">
        <v>616</v>
      </c>
      <c r="E610" s="41"/>
      <c r="F610" s="282" t="s">
        <v>1120</v>
      </c>
      <c r="G610" s="41"/>
      <c r="H610" s="41"/>
      <c r="I610" s="283"/>
      <c r="J610" s="41"/>
      <c r="K610" s="41"/>
      <c r="L610" s="45"/>
      <c r="M610" s="284"/>
      <c r="N610" s="285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616</v>
      </c>
      <c r="AU610" s="18" t="s">
        <v>84</v>
      </c>
    </row>
    <row r="611" s="14" customFormat="1">
      <c r="A611" s="14"/>
      <c r="B611" s="252"/>
      <c r="C611" s="253"/>
      <c r="D611" s="226" t="s">
        <v>154</v>
      </c>
      <c r="E611" s="254" t="s">
        <v>1</v>
      </c>
      <c r="F611" s="255" t="s">
        <v>1121</v>
      </c>
      <c r="G611" s="253"/>
      <c r="H611" s="254" t="s">
        <v>1</v>
      </c>
      <c r="I611" s="256"/>
      <c r="J611" s="253"/>
      <c r="K611" s="253"/>
      <c r="L611" s="257"/>
      <c r="M611" s="258"/>
      <c r="N611" s="259"/>
      <c r="O611" s="259"/>
      <c r="P611" s="259"/>
      <c r="Q611" s="259"/>
      <c r="R611" s="259"/>
      <c r="S611" s="259"/>
      <c r="T611" s="26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1" t="s">
        <v>154</v>
      </c>
      <c r="AU611" s="261" t="s">
        <v>84</v>
      </c>
      <c r="AV611" s="14" t="s">
        <v>82</v>
      </c>
      <c r="AW611" s="14" t="s">
        <v>31</v>
      </c>
      <c r="AX611" s="14" t="s">
        <v>74</v>
      </c>
      <c r="AY611" s="261" t="s">
        <v>134</v>
      </c>
    </row>
    <row r="612" s="12" customFormat="1">
      <c r="A612" s="12"/>
      <c r="B612" s="224"/>
      <c r="C612" s="225"/>
      <c r="D612" s="226" t="s">
        <v>154</v>
      </c>
      <c r="E612" s="227" t="s">
        <v>1</v>
      </c>
      <c r="F612" s="228" t="s">
        <v>82</v>
      </c>
      <c r="G612" s="225"/>
      <c r="H612" s="229">
        <v>1</v>
      </c>
      <c r="I612" s="230"/>
      <c r="J612" s="225"/>
      <c r="K612" s="225"/>
      <c r="L612" s="231"/>
      <c r="M612" s="232"/>
      <c r="N612" s="233"/>
      <c r="O612" s="233"/>
      <c r="P612" s="233"/>
      <c r="Q612" s="233"/>
      <c r="R612" s="233"/>
      <c r="S612" s="233"/>
      <c r="T612" s="234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T612" s="235" t="s">
        <v>154</v>
      </c>
      <c r="AU612" s="235" t="s">
        <v>84</v>
      </c>
      <c r="AV612" s="12" t="s">
        <v>84</v>
      </c>
      <c r="AW612" s="12" t="s">
        <v>31</v>
      </c>
      <c r="AX612" s="12" t="s">
        <v>82</v>
      </c>
      <c r="AY612" s="235" t="s">
        <v>134</v>
      </c>
    </row>
    <row r="613" s="2" customFormat="1" ht="16.5" customHeight="1">
      <c r="A613" s="39"/>
      <c r="B613" s="40"/>
      <c r="C613" s="211" t="s">
        <v>471</v>
      </c>
      <c r="D613" s="211" t="s">
        <v>135</v>
      </c>
      <c r="E613" s="212" t="s">
        <v>1122</v>
      </c>
      <c r="F613" s="213" t="s">
        <v>1123</v>
      </c>
      <c r="G613" s="214" t="s">
        <v>145</v>
      </c>
      <c r="H613" s="215">
        <v>30</v>
      </c>
      <c r="I613" s="216"/>
      <c r="J613" s="217">
        <f>ROUND(I613*H613,2)</f>
        <v>0</v>
      </c>
      <c r="K613" s="213" t="s">
        <v>614</v>
      </c>
      <c r="L613" s="45"/>
      <c r="M613" s="218" t="s">
        <v>1</v>
      </c>
      <c r="N613" s="219" t="s">
        <v>39</v>
      </c>
      <c r="O613" s="92"/>
      <c r="P613" s="220">
        <f>O613*H613</f>
        <v>0</v>
      </c>
      <c r="Q613" s="220">
        <v>0</v>
      </c>
      <c r="R613" s="220">
        <f>Q613*H613</f>
        <v>0</v>
      </c>
      <c r="S613" s="220">
        <v>0</v>
      </c>
      <c r="T613" s="221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2" t="s">
        <v>1101</v>
      </c>
      <c r="AT613" s="222" t="s">
        <v>135</v>
      </c>
      <c r="AU613" s="222" t="s">
        <v>84</v>
      </c>
      <c r="AY613" s="18" t="s">
        <v>134</v>
      </c>
      <c r="BE613" s="223">
        <f>IF(N613="základní",J613,0)</f>
        <v>0</v>
      </c>
      <c r="BF613" s="223">
        <f>IF(N613="snížená",J613,0)</f>
        <v>0</v>
      </c>
      <c r="BG613" s="223">
        <f>IF(N613="zákl. přenesená",J613,0)</f>
        <v>0</v>
      </c>
      <c r="BH613" s="223">
        <f>IF(N613="sníž. přenesená",J613,0)</f>
        <v>0</v>
      </c>
      <c r="BI613" s="223">
        <f>IF(N613="nulová",J613,0)</f>
        <v>0</v>
      </c>
      <c r="BJ613" s="18" t="s">
        <v>82</v>
      </c>
      <c r="BK613" s="223">
        <f>ROUND(I613*H613,2)</f>
        <v>0</v>
      </c>
      <c r="BL613" s="18" t="s">
        <v>1101</v>
      </c>
      <c r="BM613" s="222" t="s">
        <v>1124</v>
      </c>
    </row>
    <row r="614" s="2" customFormat="1">
      <c r="A614" s="39"/>
      <c r="B614" s="40"/>
      <c r="C614" s="41"/>
      <c r="D614" s="281" t="s">
        <v>616</v>
      </c>
      <c r="E614" s="41"/>
      <c r="F614" s="282" t="s">
        <v>1125</v>
      </c>
      <c r="G614" s="41"/>
      <c r="H614" s="41"/>
      <c r="I614" s="283"/>
      <c r="J614" s="41"/>
      <c r="K614" s="41"/>
      <c r="L614" s="45"/>
      <c r="M614" s="284"/>
      <c r="N614" s="285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616</v>
      </c>
      <c r="AU614" s="18" t="s">
        <v>84</v>
      </c>
    </row>
    <row r="615" s="14" customFormat="1">
      <c r="A615" s="14"/>
      <c r="B615" s="252"/>
      <c r="C615" s="253"/>
      <c r="D615" s="226" t="s">
        <v>154</v>
      </c>
      <c r="E615" s="254" t="s">
        <v>1</v>
      </c>
      <c r="F615" s="255" t="s">
        <v>1126</v>
      </c>
      <c r="G615" s="253"/>
      <c r="H615" s="254" t="s">
        <v>1</v>
      </c>
      <c r="I615" s="256"/>
      <c r="J615" s="253"/>
      <c r="K615" s="253"/>
      <c r="L615" s="257"/>
      <c r="M615" s="258"/>
      <c r="N615" s="259"/>
      <c r="O615" s="259"/>
      <c r="P615" s="259"/>
      <c r="Q615" s="259"/>
      <c r="R615" s="259"/>
      <c r="S615" s="259"/>
      <c r="T615" s="260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1" t="s">
        <v>154</v>
      </c>
      <c r="AU615" s="261" t="s">
        <v>84</v>
      </c>
      <c r="AV615" s="14" t="s">
        <v>82</v>
      </c>
      <c r="AW615" s="14" t="s">
        <v>31</v>
      </c>
      <c r="AX615" s="14" t="s">
        <v>74</v>
      </c>
      <c r="AY615" s="261" t="s">
        <v>134</v>
      </c>
    </row>
    <row r="616" s="12" customFormat="1">
      <c r="A616" s="12"/>
      <c r="B616" s="224"/>
      <c r="C616" s="225"/>
      <c r="D616" s="226" t="s">
        <v>154</v>
      </c>
      <c r="E616" s="227" t="s">
        <v>1</v>
      </c>
      <c r="F616" s="228" t="s">
        <v>1127</v>
      </c>
      <c r="G616" s="225"/>
      <c r="H616" s="229">
        <v>26</v>
      </c>
      <c r="I616" s="230"/>
      <c r="J616" s="225"/>
      <c r="K616" s="225"/>
      <c r="L616" s="231"/>
      <c r="M616" s="232"/>
      <c r="N616" s="233"/>
      <c r="O616" s="233"/>
      <c r="P616" s="233"/>
      <c r="Q616" s="233"/>
      <c r="R616" s="233"/>
      <c r="S616" s="233"/>
      <c r="T616" s="234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T616" s="235" t="s">
        <v>154</v>
      </c>
      <c r="AU616" s="235" t="s">
        <v>84</v>
      </c>
      <c r="AV616" s="12" t="s">
        <v>84</v>
      </c>
      <c r="AW616" s="12" t="s">
        <v>31</v>
      </c>
      <c r="AX616" s="12" t="s">
        <v>74</v>
      </c>
      <c r="AY616" s="235" t="s">
        <v>134</v>
      </c>
    </row>
    <row r="617" s="14" customFormat="1">
      <c r="A617" s="14"/>
      <c r="B617" s="252"/>
      <c r="C617" s="253"/>
      <c r="D617" s="226" t="s">
        <v>154</v>
      </c>
      <c r="E617" s="254" t="s">
        <v>1</v>
      </c>
      <c r="F617" s="255" t="s">
        <v>1014</v>
      </c>
      <c r="G617" s="253"/>
      <c r="H617" s="254" t="s">
        <v>1</v>
      </c>
      <c r="I617" s="256"/>
      <c r="J617" s="253"/>
      <c r="K617" s="253"/>
      <c r="L617" s="257"/>
      <c r="M617" s="258"/>
      <c r="N617" s="259"/>
      <c r="O617" s="259"/>
      <c r="P617" s="259"/>
      <c r="Q617" s="259"/>
      <c r="R617" s="259"/>
      <c r="S617" s="259"/>
      <c r="T617" s="260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1" t="s">
        <v>154</v>
      </c>
      <c r="AU617" s="261" t="s">
        <v>84</v>
      </c>
      <c r="AV617" s="14" t="s">
        <v>82</v>
      </c>
      <c r="AW617" s="14" t="s">
        <v>31</v>
      </c>
      <c r="AX617" s="14" t="s">
        <v>74</v>
      </c>
      <c r="AY617" s="261" t="s">
        <v>134</v>
      </c>
    </row>
    <row r="618" s="12" customFormat="1">
      <c r="A618" s="12"/>
      <c r="B618" s="224"/>
      <c r="C618" s="225"/>
      <c r="D618" s="226" t="s">
        <v>154</v>
      </c>
      <c r="E618" s="227" t="s">
        <v>1</v>
      </c>
      <c r="F618" s="228" t="s">
        <v>139</v>
      </c>
      <c r="G618" s="225"/>
      <c r="H618" s="229">
        <v>4</v>
      </c>
      <c r="I618" s="230"/>
      <c r="J618" s="225"/>
      <c r="K618" s="225"/>
      <c r="L618" s="231"/>
      <c r="M618" s="232"/>
      <c r="N618" s="233"/>
      <c r="O618" s="233"/>
      <c r="P618" s="233"/>
      <c r="Q618" s="233"/>
      <c r="R618" s="233"/>
      <c r="S618" s="233"/>
      <c r="T618" s="234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T618" s="235" t="s">
        <v>154</v>
      </c>
      <c r="AU618" s="235" t="s">
        <v>84</v>
      </c>
      <c r="AV618" s="12" t="s">
        <v>84</v>
      </c>
      <c r="AW618" s="12" t="s">
        <v>31</v>
      </c>
      <c r="AX618" s="12" t="s">
        <v>74</v>
      </c>
      <c r="AY618" s="235" t="s">
        <v>134</v>
      </c>
    </row>
    <row r="619" s="13" customFormat="1">
      <c r="A619" s="13"/>
      <c r="B619" s="236"/>
      <c r="C619" s="237"/>
      <c r="D619" s="226" t="s">
        <v>154</v>
      </c>
      <c r="E619" s="238" t="s">
        <v>1</v>
      </c>
      <c r="F619" s="239" t="s">
        <v>156</v>
      </c>
      <c r="G619" s="237"/>
      <c r="H619" s="240">
        <v>30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6" t="s">
        <v>154</v>
      </c>
      <c r="AU619" s="246" t="s">
        <v>84</v>
      </c>
      <c r="AV619" s="13" t="s">
        <v>139</v>
      </c>
      <c r="AW619" s="13" t="s">
        <v>31</v>
      </c>
      <c r="AX619" s="13" t="s">
        <v>82</v>
      </c>
      <c r="AY619" s="246" t="s">
        <v>134</v>
      </c>
    </row>
    <row r="620" s="2" customFormat="1" ht="37.8" customHeight="1">
      <c r="A620" s="39"/>
      <c r="B620" s="40"/>
      <c r="C620" s="211" t="s">
        <v>1128</v>
      </c>
      <c r="D620" s="211" t="s">
        <v>135</v>
      </c>
      <c r="E620" s="212" t="s">
        <v>1129</v>
      </c>
      <c r="F620" s="213" t="s">
        <v>1130</v>
      </c>
      <c r="G620" s="214" t="s">
        <v>145</v>
      </c>
      <c r="H620" s="215">
        <v>1</v>
      </c>
      <c r="I620" s="216"/>
      <c r="J620" s="217">
        <f>ROUND(I620*H620,2)</f>
        <v>0</v>
      </c>
      <c r="K620" s="213" t="s">
        <v>614</v>
      </c>
      <c r="L620" s="45"/>
      <c r="M620" s="218" t="s">
        <v>1</v>
      </c>
      <c r="N620" s="219" t="s">
        <v>39</v>
      </c>
      <c r="O620" s="92"/>
      <c r="P620" s="220">
        <f>O620*H620</f>
        <v>0</v>
      </c>
      <c r="Q620" s="220">
        <v>0</v>
      </c>
      <c r="R620" s="220">
        <f>Q620*H620</f>
        <v>0</v>
      </c>
      <c r="S620" s="220">
        <v>0</v>
      </c>
      <c r="T620" s="221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2" t="s">
        <v>1101</v>
      </c>
      <c r="AT620" s="222" t="s">
        <v>135</v>
      </c>
      <c r="AU620" s="222" t="s">
        <v>84</v>
      </c>
      <c r="AY620" s="18" t="s">
        <v>134</v>
      </c>
      <c r="BE620" s="223">
        <f>IF(N620="základní",J620,0)</f>
        <v>0</v>
      </c>
      <c r="BF620" s="223">
        <f>IF(N620="snížená",J620,0)</f>
        <v>0</v>
      </c>
      <c r="BG620" s="223">
        <f>IF(N620="zákl. přenesená",J620,0)</f>
        <v>0</v>
      </c>
      <c r="BH620" s="223">
        <f>IF(N620="sníž. přenesená",J620,0)</f>
        <v>0</v>
      </c>
      <c r="BI620" s="223">
        <f>IF(N620="nulová",J620,0)</f>
        <v>0</v>
      </c>
      <c r="BJ620" s="18" t="s">
        <v>82</v>
      </c>
      <c r="BK620" s="223">
        <f>ROUND(I620*H620,2)</f>
        <v>0</v>
      </c>
      <c r="BL620" s="18" t="s">
        <v>1101</v>
      </c>
      <c r="BM620" s="222" t="s">
        <v>1131</v>
      </c>
    </row>
    <row r="621" s="2" customFormat="1">
      <c r="A621" s="39"/>
      <c r="B621" s="40"/>
      <c r="C621" s="41"/>
      <c r="D621" s="281" t="s">
        <v>616</v>
      </c>
      <c r="E621" s="41"/>
      <c r="F621" s="282" t="s">
        <v>1132</v>
      </c>
      <c r="G621" s="41"/>
      <c r="H621" s="41"/>
      <c r="I621" s="283"/>
      <c r="J621" s="41"/>
      <c r="K621" s="41"/>
      <c r="L621" s="45"/>
      <c r="M621" s="284"/>
      <c r="N621" s="285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616</v>
      </c>
      <c r="AU621" s="18" t="s">
        <v>84</v>
      </c>
    </row>
    <row r="622" s="2" customFormat="1" ht="16.5" customHeight="1">
      <c r="A622" s="39"/>
      <c r="B622" s="40"/>
      <c r="C622" s="211" t="s">
        <v>475</v>
      </c>
      <c r="D622" s="211" t="s">
        <v>135</v>
      </c>
      <c r="E622" s="212" t="s">
        <v>1133</v>
      </c>
      <c r="F622" s="213" t="s">
        <v>1134</v>
      </c>
      <c r="G622" s="214" t="s">
        <v>1100</v>
      </c>
      <c r="H622" s="215">
        <v>1</v>
      </c>
      <c r="I622" s="216"/>
      <c r="J622" s="217">
        <f>ROUND(I622*H622,2)</f>
        <v>0</v>
      </c>
      <c r="K622" s="213" t="s">
        <v>614</v>
      </c>
      <c r="L622" s="45"/>
      <c r="M622" s="218" t="s">
        <v>1</v>
      </c>
      <c r="N622" s="219" t="s">
        <v>39</v>
      </c>
      <c r="O622" s="92"/>
      <c r="P622" s="220">
        <f>O622*H622</f>
        <v>0</v>
      </c>
      <c r="Q622" s="220">
        <v>0</v>
      </c>
      <c r="R622" s="220">
        <f>Q622*H622</f>
        <v>0</v>
      </c>
      <c r="S622" s="220">
        <v>0</v>
      </c>
      <c r="T622" s="221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22" t="s">
        <v>1101</v>
      </c>
      <c r="AT622" s="222" t="s">
        <v>135</v>
      </c>
      <c r="AU622" s="222" t="s">
        <v>84</v>
      </c>
      <c r="AY622" s="18" t="s">
        <v>134</v>
      </c>
      <c r="BE622" s="223">
        <f>IF(N622="základní",J622,0)</f>
        <v>0</v>
      </c>
      <c r="BF622" s="223">
        <f>IF(N622="snížená",J622,0)</f>
        <v>0</v>
      </c>
      <c r="BG622" s="223">
        <f>IF(N622="zákl. přenesená",J622,0)</f>
        <v>0</v>
      </c>
      <c r="BH622" s="223">
        <f>IF(N622="sníž. přenesená",J622,0)</f>
        <v>0</v>
      </c>
      <c r="BI622" s="223">
        <f>IF(N622="nulová",J622,0)</f>
        <v>0</v>
      </c>
      <c r="BJ622" s="18" t="s">
        <v>82</v>
      </c>
      <c r="BK622" s="223">
        <f>ROUND(I622*H622,2)</f>
        <v>0</v>
      </c>
      <c r="BL622" s="18" t="s">
        <v>1101</v>
      </c>
      <c r="BM622" s="222" t="s">
        <v>1135</v>
      </c>
    </row>
    <row r="623" s="2" customFormat="1">
      <c r="A623" s="39"/>
      <c r="B623" s="40"/>
      <c r="C623" s="41"/>
      <c r="D623" s="281" t="s">
        <v>616</v>
      </c>
      <c r="E623" s="41"/>
      <c r="F623" s="282" t="s">
        <v>1136</v>
      </c>
      <c r="G623" s="41"/>
      <c r="H623" s="41"/>
      <c r="I623" s="283"/>
      <c r="J623" s="41"/>
      <c r="K623" s="41"/>
      <c r="L623" s="45"/>
      <c r="M623" s="284"/>
      <c r="N623" s="285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616</v>
      </c>
      <c r="AU623" s="18" t="s">
        <v>84</v>
      </c>
    </row>
    <row r="624" s="2" customFormat="1" ht="16.5" customHeight="1">
      <c r="A624" s="39"/>
      <c r="B624" s="40"/>
      <c r="C624" s="211" t="s">
        <v>1137</v>
      </c>
      <c r="D624" s="211" t="s">
        <v>135</v>
      </c>
      <c r="E624" s="212" t="s">
        <v>1138</v>
      </c>
      <c r="F624" s="213" t="s">
        <v>1139</v>
      </c>
      <c r="G624" s="214" t="s">
        <v>1140</v>
      </c>
      <c r="H624" s="215">
        <v>1</v>
      </c>
      <c r="I624" s="216"/>
      <c r="J624" s="217">
        <f>ROUND(I624*H624,2)</f>
        <v>0</v>
      </c>
      <c r="K624" s="213" t="s">
        <v>614</v>
      </c>
      <c r="L624" s="45"/>
      <c r="M624" s="218" t="s">
        <v>1</v>
      </c>
      <c r="N624" s="219" t="s">
        <v>39</v>
      </c>
      <c r="O624" s="92"/>
      <c r="P624" s="220">
        <f>O624*H624</f>
        <v>0</v>
      </c>
      <c r="Q624" s="220">
        <v>0</v>
      </c>
      <c r="R624" s="220">
        <f>Q624*H624</f>
        <v>0</v>
      </c>
      <c r="S624" s="220">
        <v>0</v>
      </c>
      <c r="T624" s="221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2" t="s">
        <v>1101</v>
      </c>
      <c r="AT624" s="222" t="s">
        <v>135</v>
      </c>
      <c r="AU624" s="222" t="s">
        <v>84</v>
      </c>
      <c r="AY624" s="18" t="s">
        <v>134</v>
      </c>
      <c r="BE624" s="223">
        <f>IF(N624="základní",J624,0)</f>
        <v>0</v>
      </c>
      <c r="BF624" s="223">
        <f>IF(N624="snížená",J624,0)</f>
        <v>0</v>
      </c>
      <c r="BG624" s="223">
        <f>IF(N624="zákl. přenesená",J624,0)</f>
        <v>0</v>
      </c>
      <c r="BH624" s="223">
        <f>IF(N624="sníž. přenesená",J624,0)</f>
        <v>0</v>
      </c>
      <c r="BI624" s="223">
        <f>IF(N624="nulová",J624,0)</f>
        <v>0</v>
      </c>
      <c r="BJ624" s="18" t="s">
        <v>82</v>
      </c>
      <c r="BK624" s="223">
        <f>ROUND(I624*H624,2)</f>
        <v>0</v>
      </c>
      <c r="BL624" s="18" t="s">
        <v>1101</v>
      </c>
      <c r="BM624" s="222" t="s">
        <v>1141</v>
      </c>
    </row>
    <row r="625" s="2" customFormat="1">
      <c r="A625" s="39"/>
      <c r="B625" s="40"/>
      <c r="C625" s="41"/>
      <c r="D625" s="281" t="s">
        <v>616</v>
      </c>
      <c r="E625" s="41"/>
      <c r="F625" s="282" t="s">
        <v>1142</v>
      </c>
      <c r="G625" s="41"/>
      <c r="H625" s="41"/>
      <c r="I625" s="283"/>
      <c r="J625" s="41"/>
      <c r="K625" s="41"/>
      <c r="L625" s="45"/>
      <c r="M625" s="284"/>
      <c r="N625" s="285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616</v>
      </c>
      <c r="AU625" s="18" t="s">
        <v>84</v>
      </c>
    </row>
    <row r="626" s="2" customFormat="1" ht="16.5" customHeight="1">
      <c r="A626" s="39"/>
      <c r="B626" s="40"/>
      <c r="C626" s="211" t="s">
        <v>479</v>
      </c>
      <c r="D626" s="211" t="s">
        <v>135</v>
      </c>
      <c r="E626" s="212" t="s">
        <v>1143</v>
      </c>
      <c r="F626" s="213" t="s">
        <v>1144</v>
      </c>
      <c r="G626" s="214" t="s">
        <v>1140</v>
      </c>
      <c r="H626" s="215">
        <v>1</v>
      </c>
      <c r="I626" s="216"/>
      <c r="J626" s="217">
        <f>ROUND(I626*H626,2)</f>
        <v>0</v>
      </c>
      <c r="K626" s="213" t="s">
        <v>614</v>
      </c>
      <c r="L626" s="45"/>
      <c r="M626" s="218" t="s">
        <v>1</v>
      </c>
      <c r="N626" s="219" t="s">
        <v>39</v>
      </c>
      <c r="O626" s="92"/>
      <c r="P626" s="220">
        <f>O626*H626</f>
        <v>0</v>
      </c>
      <c r="Q626" s="220">
        <v>0</v>
      </c>
      <c r="R626" s="220">
        <f>Q626*H626</f>
        <v>0</v>
      </c>
      <c r="S626" s="220">
        <v>0</v>
      </c>
      <c r="T626" s="221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2" t="s">
        <v>1101</v>
      </c>
      <c r="AT626" s="222" t="s">
        <v>135</v>
      </c>
      <c r="AU626" s="222" t="s">
        <v>84</v>
      </c>
      <c r="AY626" s="18" t="s">
        <v>134</v>
      </c>
      <c r="BE626" s="223">
        <f>IF(N626="základní",J626,0)</f>
        <v>0</v>
      </c>
      <c r="BF626" s="223">
        <f>IF(N626="snížená",J626,0)</f>
        <v>0</v>
      </c>
      <c r="BG626" s="223">
        <f>IF(N626="zákl. přenesená",J626,0)</f>
        <v>0</v>
      </c>
      <c r="BH626" s="223">
        <f>IF(N626="sníž. přenesená",J626,0)</f>
        <v>0</v>
      </c>
      <c r="BI626" s="223">
        <f>IF(N626="nulová",J626,0)</f>
        <v>0</v>
      </c>
      <c r="BJ626" s="18" t="s">
        <v>82</v>
      </c>
      <c r="BK626" s="223">
        <f>ROUND(I626*H626,2)</f>
        <v>0</v>
      </c>
      <c r="BL626" s="18" t="s">
        <v>1101</v>
      </c>
      <c r="BM626" s="222" t="s">
        <v>1145</v>
      </c>
    </row>
    <row r="627" s="2" customFormat="1">
      <c r="A627" s="39"/>
      <c r="B627" s="40"/>
      <c r="C627" s="41"/>
      <c r="D627" s="281" t="s">
        <v>616</v>
      </c>
      <c r="E627" s="41"/>
      <c r="F627" s="282" t="s">
        <v>1146</v>
      </c>
      <c r="G627" s="41"/>
      <c r="H627" s="41"/>
      <c r="I627" s="283"/>
      <c r="J627" s="41"/>
      <c r="K627" s="41"/>
      <c r="L627" s="45"/>
      <c r="M627" s="284"/>
      <c r="N627" s="285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616</v>
      </c>
      <c r="AU627" s="18" t="s">
        <v>84</v>
      </c>
    </row>
    <row r="628" s="2" customFormat="1" ht="16.5" customHeight="1">
      <c r="A628" s="39"/>
      <c r="B628" s="40"/>
      <c r="C628" s="211" t="s">
        <v>499</v>
      </c>
      <c r="D628" s="211" t="s">
        <v>135</v>
      </c>
      <c r="E628" s="212" t="s">
        <v>1147</v>
      </c>
      <c r="F628" s="213" t="s">
        <v>1148</v>
      </c>
      <c r="G628" s="214" t="s">
        <v>1140</v>
      </c>
      <c r="H628" s="215">
        <v>1</v>
      </c>
      <c r="I628" s="216"/>
      <c r="J628" s="217">
        <f>ROUND(I628*H628,2)</f>
        <v>0</v>
      </c>
      <c r="K628" s="213" t="s">
        <v>614</v>
      </c>
      <c r="L628" s="45"/>
      <c r="M628" s="218" t="s">
        <v>1</v>
      </c>
      <c r="N628" s="219" t="s">
        <v>39</v>
      </c>
      <c r="O628" s="92"/>
      <c r="P628" s="220">
        <f>O628*H628</f>
        <v>0</v>
      </c>
      <c r="Q628" s="220">
        <v>0</v>
      </c>
      <c r="R628" s="220">
        <f>Q628*H628</f>
        <v>0</v>
      </c>
      <c r="S628" s="220">
        <v>0</v>
      </c>
      <c r="T628" s="221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2" t="s">
        <v>1101</v>
      </c>
      <c r="AT628" s="222" t="s">
        <v>135</v>
      </c>
      <c r="AU628" s="222" t="s">
        <v>84</v>
      </c>
      <c r="AY628" s="18" t="s">
        <v>134</v>
      </c>
      <c r="BE628" s="223">
        <f>IF(N628="základní",J628,0)</f>
        <v>0</v>
      </c>
      <c r="BF628" s="223">
        <f>IF(N628="snížená",J628,0)</f>
        <v>0</v>
      </c>
      <c r="BG628" s="223">
        <f>IF(N628="zákl. přenesená",J628,0)</f>
        <v>0</v>
      </c>
      <c r="BH628" s="223">
        <f>IF(N628="sníž. přenesená",J628,0)</f>
        <v>0</v>
      </c>
      <c r="BI628" s="223">
        <f>IF(N628="nulová",J628,0)</f>
        <v>0</v>
      </c>
      <c r="BJ628" s="18" t="s">
        <v>82</v>
      </c>
      <c r="BK628" s="223">
        <f>ROUND(I628*H628,2)</f>
        <v>0</v>
      </c>
      <c r="BL628" s="18" t="s">
        <v>1101</v>
      </c>
      <c r="BM628" s="222" t="s">
        <v>1149</v>
      </c>
    </row>
    <row r="629" s="2" customFormat="1">
      <c r="A629" s="39"/>
      <c r="B629" s="40"/>
      <c r="C629" s="41"/>
      <c r="D629" s="281" t="s">
        <v>616</v>
      </c>
      <c r="E629" s="41"/>
      <c r="F629" s="282" t="s">
        <v>1150</v>
      </c>
      <c r="G629" s="41"/>
      <c r="H629" s="41"/>
      <c r="I629" s="283"/>
      <c r="J629" s="41"/>
      <c r="K629" s="41"/>
      <c r="L629" s="45"/>
      <c r="M629" s="284"/>
      <c r="N629" s="285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616</v>
      </c>
      <c r="AU629" s="18" t="s">
        <v>84</v>
      </c>
    </row>
    <row r="630" s="2" customFormat="1" ht="16.5" customHeight="1">
      <c r="A630" s="39"/>
      <c r="B630" s="40"/>
      <c r="C630" s="211" t="s">
        <v>482</v>
      </c>
      <c r="D630" s="211" t="s">
        <v>135</v>
      </c>
      <c r="E630" s="212" t="s">
        <v>1151</v>
      </c>
      <c r="F630" s="213" t="s">
        <v>1152</v>
      </c>
      <c r="G630" s="214" t="s">
        <v>1140</v>
      </c>
      <c r="H630" s="215">
        <v>1</v>
      </c>
      <c r="I630" s="216"/>
      <c r="J630" s="217">
        <f>ROUND(I630*H630,2)</f>
        <v>0</v>
      </c>
      <c r="K630" s="213" t="s">
        <v>614</v>
      </c>
      <c r="L630" s="45"/>
      <c r="M630" s="218" t="s">
        <v>1</v>
      </c>
      <c r="N630" s="219" t="s">
        <v>39</v>
      </c>
      <c r="O630" s="92"/>
      <c r="P630" s="220">
        <f>O630*H630</f>
        <v>0</v>
      </c>
      <c r="Q630" s="220">
        <v>0</v>
      </c>
      <c r="R630" s="220">
        <f>Q630*H630</f>
        <v>0</v>
      </c>
      <c r="S630" s="220">
        <v>0</v>
      </c>
      <c r="T630" s="221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22" t="s">
        <v>1101</v>
      </c>
      <c r="AT630" s="222" t="s">
        <v>135</v>
      </c>
      <c r="AU630" s="222" t="s">
        <v>84</v>
      </c>
      <c r="AY630" s="18" t="s">
        <v>134</v>
      </c>
      <c r="BE630" s="223">
        <f>IF(N630="základní",J630,0)</f>
        <v>0</v>
      </c>
      <c r="BF630" s="223">
        <f>IF(N630="snížená",J630,0)</f>
        <v>0</v>
      </c>
      <c r="BG630" s="223">
        <f>IF(N630="zákl. přenesená",J630,0)</f>
        <v>0</v>
      </c>
      <c r="BH630" s="223">
        <f>IF(N630="sníž. přenesená",J630,0)</f>
        <v>0</v>
      </c>
      <c r="BI630" s="223">
        <f>IF(N630="nulová",J630,0)</f>
        <v>0</v>
      </c>
      <c r="BJ630" s="18" t="s">
        <v>82</v>
      </c>
      <c r="BK630" s="223">
        <f>ROUND(I630*H630,2)</f>
        <v>0</v>
      </c>
      <c r="BL630" s="18" t="s">
        <v>1101</v>
      </c>
      <c r="BM630" s="222" t="s">
        <v>1153</v>
      </c>
    </row>
    <row r="631" s="2" customFormat="1">
      <c r="A631" s="39"/>
      <c r="B631" s="40"/>
      <c r="C631" s="41"/>
      <c r="D631" s="281" t="s">
        <v>616</v>
      </c>
      <c r="E631" s="41"/>
      <c r="F631" s="282" t="s">
        <v>1154</v>
      </c>
      <c r="G631" s="41"/>
      <c r="H631" s="41"/>
      <c r="I631" s="283"/>
      <c r="J631" s="41"/>
      <c r="K631" s="41"/>
      <c r="L631" s="45"/>
      <c r="M631" s="284"/>
      <c r="N631" s="285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616</v>
      </c>
      <c r="AU631" s="18" t="s">
        <v>84</v>
      </c>
    </row>
    <row r="632" s="2" customFormat="1" ht="16.5" customHeight="1">
      <c r="A632" s="39"/>
      <c r="B632" s="40"/>
      <c r="C632" s="211" t="s">
        <v>1155</v>
      </c>
      <c r="D632" s="211" t="s">
        <v>135</v>
      </c>
      <c r="E632" s="212" t="s">
        <v>1156</v>
      </c>
      <c r="F632" s="213" t="s">
        <v>1157</v>
      </c>
      <c r="G632" s="214" t="s">
        <v>1140</v>
      </c>
      <c r="H632" s="215">
        <v>1</v>
      </c>
      <c r="I632" s="216"/>
      <c r="J632" s="217">
        <f>ROUND(I632*H632,2)</f>
        <v>0</v>
      </c>
      <c r="K632" s="213" t="s">
        <v>614</v>
      </c>
      <c r="L632" s="45"/>
      <c r="M632" s="218" t="s">
        <v>1</v>
      </c>
      <c r="N632" s="219" t="s">
        <v>39</v>
      </c>
      <c r="O632" s="92"/>
      <c r="P632" s="220">
        <f>O632*H632</f>
        <v>0</v>
      </c>
      <c r="Q632" s="220">
        <v>0</v>
      </c>
      <c r="R632" s="220">
        <f>Q632*H632</f>
        <v>0</v>
      </c>
      <c r="S632" s="220">
        <v>0</v>
      </c>
      <c r="T632" s="221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2" t="s">
        <v>1101</v>
      </c>
      <c r="AT632" s="222" t="s">
        <v>135</v>
      </c>
      <c r="AU632" s="222" t="s">
        <v>84</v>
      </c>
      <c r="AY632" s="18" t="s">
        <v>134</v>
      </c>
      <c r="BE632" s="223">
        <f>IF(N632="základní",J632,0)</f>
        <v>0</v>
      </c>
      <c r="BF632" s="223">
        <f>IF(N632="snížená",J632,0)</f>
        <v>0</v>
      </c>
      <c r="BG632" s="223">
        <f>IF(N632="zákl. přenesená",J632,0)</f>
        <v>0</v>
      </c>
      <c r="BH632" s="223">
        <f>IF(N632="sníž. přenesená",J632,0)</f>
        <v>0</v>
      </c>
      <c r="BI632" s="223">
        <f>IF(N632="nulová",J632,0)</f>
        <v>0</v>
      </c>
      <c r="BJ632" s="18" t="s">
        <v>82</v>
      </c>
      <c r="BK632" s="223">
        <f>ROUND(I632*H632,2)</f>
        <v>0</v>
      </c>
      <c r="BL632" s="18" t="s">
        <v>1101</v>
      </c>
      <c r="BM632" s="222" t="s">
        <v>1158</v>
      </c>
    </row>
    <row r="633" s="2" customFormat="1">
      <c r="A633" s="39"/>
      <c r="B633" s="40"/>
      <c r="C633" s="41"/>
      <c r="D633" s="281" t="s">
        <v>616</v>
      </c>
      <c r="E633" s="41"/>
      <c r="F633" s="282" t="s">
        <v>1159</v>
      </c>
      <c r="G633" s="41"/>
      <c r="H633" s="41"/>
      <c r="I633" s="283"/>
      <c r="J633" s="41"/>
      <c r="K633" s="41"/>
      <c r="L633" s="45"/>
      <c r="M633" s="284"/>
      <c r="N633" s="285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616</v>
      </c>
      <c r="AU633" s="18" t="s">
        <v>84</v>
      </c>
    </row>
    <row r="634" s="2" customFormat="1" ht="16.5" customHeight="1">
      <c r="A634" s="39"/>
      <c r="B634" s="40"/>
      <c r="C634" s="211" t="s">
        <v>486</v>
      </c>
      <c r="D634" s="211" t="s">
        <v>135</v>
      </c>
      <c r="E634" s="212" t="s">
        <v>1160</v>
      </c>
      <c r="F634" s="213" t="s">
        <v>1161</v>
      </c>
      <c r="G634" s="214" t="s">
        <v>1140</v>
      </c>
      <c r="H634" s="215">
        <v>1</v>
      </c>
      <c r="I634" s="216"/>
      <c r="J634" s="217">
        <f>ROUND(I634*H634,2)</f>
        <v>0</v>
      </c>
      <c r="K634" s="213" t="s">
        <v>614</v>
      </c>
      <c r="L634" s="45"/>
      <c r="M634" s="218" t="s">
        <v>1</v>
      </c>
      <c r="N634" s="219" t="s">
        <v>39</v>
      </c>
      <c r="O634" s="92"/>
      <c r="P634" s="220">
        <f>O634*H634</f>
        <v>0</v>
      </c>
      <c r="Q634" s="220">
        <v>0</v>
      </c>
      <c r="R634" s="220">
        <f>Q634*H634</f>
        <v>0</v>
      </c>
      <c r="S634" s="220">
        <v>0</v>
      </c>
      <c r="T634" s="221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22" t="s">
        <v>1101</v>
      </c>
      <c r="AT634" s="222" t="s">
        <v>135</v>
      </c>
      <c r="AU634" s="222" t="s">
        <v>84</v>
      </c>
      <c r="AY634" s="18" t="s">
        <v>134</v>
      </c>
      <c r="BE634" s="223">
        <f>IF(N634="základní",J634,0)</f>
        <v>0</v>
      </c>
      <c r="BF634" s="223">
        <f>IF(N634="snížená",J634,0)</f>
        <v>0</v>
      </c>
      <c r="BG634" s="223">
        <f>IF(N634="zákl. přenesená",J634,0)</f>
        <v>0</v>
      </c>
      <c r="BH634" s="223">
        <f>IF(N634="sníž. přenesená",J634,0)</f>
        <v>0</v>
      </c>
      <c r="BI634" s="223">
        <f>IF(N634="nulová",J634,0)</f>
        <v>0</v>
      </c>
      <c r="BJ634" s="18" t="s">
        <v>82</v>
      </c>
      <c r="BK634" s="223">
        <f>ROUND(I634*H634,2)</f>
        <v>0</v>
      </c>
      <c r="BL634" s="18" t="s">
        <v>1101</v>
      </c>
      <c r="BM634" s="222" t="s">
        <v>1162</v>
      </c>
    </row>
    <row r="635" s="2" customFormat="1">
      <c r="A635" s="39"/>
      <c r="B635" s="40"/>
      <c r="C635" s="41"/>
      <c r="D635" s="281" t="s">
        <v>616</v>
      </c>
      <c r="E635" s="41"/>
      <c r="F635" s="282" t="s">
        <v>1163</v>
      </c>
      <c r="G635" s="41"/>
      <c r="H635" s="41"/>
      <c r="I635" s="283"/>
      <c r="J635" s="41"/>
      <c r="K635" s="41"/>
      <c r="L635" s="45"/>
      <c r="M635" s="284"/>
      <c r="N635" s="285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616</v>
      </c>
      <c r="AU635" s="18" t="s">
        <v>84</v>
      </c>
    </row>
    <row r="636" s="2" customFormat="1" ht="16.5" customHeight="1">
      <c r="A636" s="39"/>
      <c r="B636" s="40"/>
      <c r="C636" s="211" t="s">
        <v>1164</v>
      </c>
      <c r="D636" s="211" t="s">
        <v>135</v>
      </c>
      <c r="E636" s="212" t="s">
        <v>1165</v>
      </c>
      <c r="F636" s="213" t="s">
        <v>1166</v>
      </c>
      <c r="G636" s="214" t="s">
        <v>1167</v>
      </c>
      <c r="H636" s="215">
        <v>1.091</v>
      </c>
      <c r="I636" s="216"/>
      <c r="J636" s="217">
        <f>ROUND(I636*H636,2)</f>
        <v>0</v>
      </c>
      <c r="K636" s="213" t="s">
        <v>968</v>
      </c>
      <c r="L636" s="45"/>
      <c r="M636" s="218" t="s">
        <v>1</v>
      </c>
      <c r="N636" s="219" t="s">
        <v>39</v>
      </c>
      <c r="O636" s="92"/>
      <c r="P636" s="220">
        <f>O636*H636</f>
        <v>0</v>
      </c>
      <c r="Q636" s="220">
        <v>0.0088000000000000005</v>
      </c>
      <c r="R636" s="220">
        <f>Q636*H636</f>
        <v>0.0096007999999999996</v>
      </c>
      <c r="S636" s="220">
        <v>0</v>
      </c>
      <c r="T636" s="221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2" t="s">
        <v>370</v>
      </c>
      <c r="AT636" s="222" t="s">
        <v>135</v>
      </c>
      <c r="AU636" s="222" t="s">
        <v>84</v>
      </c>
      <c r="AY636" s="18" t="s">
        <v>134</v>
      </c>
      <c r="BE636" s="223">
        <f>IF(N636="základní",J636,0)</f>
        <v>0</v>
      </c>
      <c r="BF636" s="223">
        <f>IF(N636="snížená",J636,0)</f>
        <v>0</v>
      </c>
      <c r="BG636" s="223">
        <f>IF(N636="zákl. přenesená",J636,0)</f>
        <v>0</v>
      </c>
      <c r="BH636" s="223">
        <f>IF(N636="sníž. přenesená",J636,0)</f>
        <v>0</v>
      </c>
      <c r="BI636" s="223">
        <f>IF(N636="nulová",J636,0)</f>
        <v>0</v>
      </c>
      <c r="BJ636" s="18" t="s">
        <v>82</v>
      </c>
      <c r="BK636" s="223">
        <f>ROUND(I636*H636,2)</f>
        <v>0</v>
      </c>
      <c r="BL636" s="18" t="s">
        <v>370</v>
      </c>
      <c r="BM636" s="222" t="s">
        <v>1168</v>
      </c>
    </row>
    <row r="637" s="2" customFormat="1">
      <c r="A637" s="39"/>
      <c r="B637" s="40"/>
      <c r="C637" s="41"/>
      <c r="D637" s="281" t="s">
        <v>616</v>
      </c>
      <c r="E637" s="41"/>
      <c r="F637" s="282" t="s">
        <v>1169</v>
      </c>
      <c r="G637" s="41"/>
      <c r="H637" s="41"/>
      <c r="I637" s="283"/>
      <c r="J637" s="41"/>
      <c r="K637" s="41"/>
      <c r="L637" s="45"/>
      <c r="M637" s="284"/>
      <c r="N637" s="285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616</v>
      </c>
      <c r="AU637" s="18" t="s">
        <v>84</v>
      </c>
    </row>
    <row r="638" s="14" customFormat="1">
      <c r="A638" s="14"/>
      <c r="B638" s="252"/>
      <c r="C638" s="253"/>
      <c r="D638" s="226" t="s">
        <v>154</v>
      </c>
      <c r="E638" s="254" t="s">
        <v>1</v>
      </c>
      <c r="F638" s="255" t="s">
        <v>1170</v>
      </c>
      <c r="G638" s="253"/>
      <c r="H638" s="254" t="s">
        <v>1</v>
      </c>
      <c r="I638" s="256"/>
      <c r="J638" s="253"/>
      <c r="K638" s="253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154</v>
      </c>
      <c r="AU638" s="261" t="s">
        <v>84</v>
      </c>
      <c r="AV638" s="14" t="s">
        <v>82</v>
      </c>
      <c r="AW638" s="14" t="s">
        <v>31</v>
      </c>
      <c r="AX638" s="14" t="s">
        <v>74</v>
      </c>
      <c r="AY638" s="261" t="s">
        <v>134</v>
      </c>
    </row>
    <row r="639" s="12" customFormat="1">
      <c r="A639" s="12"/>
      <c r="B639" s="224"/>
      <c r="C639" s="225"/>
      <c r="D639" s="226" t="s">
        <v>154</v>
      </c>
      <c r="E639" s="227" t="s">
        <v>1</v>
      </c>
      <c r="F639" s="228" t="s">
        <v>1171</v>
      </c>
      <c r="G639" s="225"/>
      <c r="H639" s="229">
        <v>1.091</v>
      </c>
      <c r="I639" s="230"/>
      <c r="J639" s="225"/>
      <c r="K639" s="225"/>
      <c r="L639" s="231"/>
      <c r="M639" s="232"/>
      <c r="N639" s="233"/>
      <c r="O639" s="233"/>
      <c r="P639" s="233"/>
      <c r="Q639" s="233"/>
      <c r="R639" s="233"/>
      <c r="S639" s="233"/>
      <c r="T639" s="234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T639" s="235" t="s">
        <v>154</v>
      </c>
      <c r="AU639" s="235" t="s">
        <v>84</v>
      </c>
      <c r="AV639" s="12" t="s">
        <v>84</v>
      </c>
      <c r="AW639" s="12" t="s">
        <v>31</v>
      </c>
      <c r="AX639" s="12" t="s">
        <v>82</v>
      </c>
      <c r="AY639" s="235" t="s">
        <v>134</v>
      </c>
    </row>
    <row r="640" s="2" customFormat="1" ht="16.5" customHeight="1">
      <c r="A640" s="39"/>
      <c r="B640" s="40"/>
      <c r="C640" s="211" t="s">
        <v>489</v>
      </c>
      <c r="D640" s="211" t="s">
        <v>135</v>
      </c>
      <c r="E640" s="212" t="s">
        <v>1172</v>
      </c>
      <c r="F640" s="213" t="s">
        <v>1173</v>
      </c>
      <c r="G640" s="214" t="s">
        <v>1167</v>
      </c>
      <c r="H640" s="215">
        <v>1.091</v>
      </c>
      <c r="I640" s="216"/>
      <c r="J640" s="217">
        <f>ROUND(I640*H640,2)</f>
        <v>0</v>
      </c>
      <c r="K640" s="213" t="s">
        <v>968</v>
      </c>
      <c r="L640" s="45"/>
      <c r="M640" s="218" t="s">
        <v>1</v>
      </c>
      <c r="N640" s="219" t="s">
        <v>39</v>
      </c>
      <c r="O640" s="92"/>
      <c r="P640" s="220">
        <f>O640*H640</f>
        <v>0</v>
      </c>
      <c r="Q640" s="220">
        <v>0.0099000000000000008</v>
      </c>
      <c r="R640" s="220">
        <f>Q640*H640</f>
        <v>0.0108009</v>
      </c>
      <c r="S640" s="220">
        <v>0</v>
      </c>
      <c r="T640" s="221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2" t="s">
        <v>370</v>
      </c>
      <c r="AT640" s="222" t="s">
        <v>135</v>
      </c>
      <c r="AU640" s="222" t="s">
        <v>84</v>
      </c>
      <c r="AY640" s="18" t="s">
        <v>134</v>
      </c>
      <c r="BE640" s="223">
        <f>IF(N640="základní",J640,0)</f>
        <v>0</v>
      </c>
      <c r="BF640" s="223">
        <f>IF(N640="snížená",J640,0)</f>
        <v>0</v>
      </c>
      <c r="BG640" s="223">
        <f>IF(N640="zákl. přenesená",J640,0)</f>
        <v>0</v>
      </c>
      <c r="BH640" s="223">
        <f>IF(N640="sníž. přenesená",J640,0)</f>
        <v>0</v>
      </c>
      <c r="BI640" s="223">
        <f>IF(N640="nulová",J640,0)</f>
        <v>0</v>
      </c>
      <c r="BJ640" s="18" t="s">
        <v>82</v>
      </c>
      <c r="BK640" s="223">
        <f>ROUND(I640*H640,2)</f>
        <v>0</v>
      </c>
      <c r="BL640" s="18" t="s">
        <v>370</v>
      </c>
      <c r="BM640" s="222" t="s">
        <v>1174</v>
      </c>
    </row>
    <row r="641" s="2" customFormat="1">
      <c r="A641" s="39"/>
      <c r="B641" s="40"/>
      <c r="C641" s="41"/>
      <c r="D641" s="281" t="s">
        <v>616</v>
      </c>
      <c r="E641" s="41"/>
      <c r="F641" s="282" t="s">
        <v>1175</v>
      </c>
      <c r="G641" s="41"/>
      <c r="H641" s="41"/>
      <c r="I641" s="283"/>
      <c r="J641" s="41"/>
      <c r="K641" s="41"/>
      <c r="L641" s="45"/>
      <c r="M641" s="284"/>
      <c r="N641" s="285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616</v>
      </c>
      <c r="AU641" s="18" t="s">
        <v>84</v>
      </c>
    </row>
    <row r="642" s="14" customFormat="1">
      <c r="A642" s="14"/>
      <c r="B642" s="252"/>
      <c r="C642" s="253"/>
      <c r="D642" s="226" t="s">
        <v>154</v>
      </c>
      <c r="E642" s="254" t="s">
        <v>1</v>
      </c>
      <c r="F642" s="255" t="s">
        <v>1170</v>
      </c>
      <c r="G642" s="253"/>
      <c r="H642" s="254" t="s">
        <v>1</v>
      </c>
      <c r="I642" s="256"/>
      <c r="J642" s="253"/>
      <c r="K642" s="253"/>
      <c r="L642" s="257"/>
      <c r="M642" s="258"/>
      <c r="N642" s="259"/>
      <c r="O642" s="259"/>
      <c r="P642" s="259"/>
      <c r="Q642" s="259"/>
      <c r="R642" s="259"/>
      <c r="S642" s="259"/>
      <c r="T642" s="260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1" t="s">
        <v>154</v>
      </c>
      <c r="AU642" s="261" t="s">
        <v>84</v>
      </c>
      <c r="AV642" s="14" t="s">
        <v>82</v>
      </c>
      <c r="AW642" s="14" t="s">
        <v>31</v>
      </c>
      <c r="AX642" s="14" t="s">
        <v>74</v>
      </c>
      <c r="AY642" s="261" t="s">
        <v>134</v>
      </c>
    </row>
    <row r="643" s="12" customFormat="1">
      <c r="A643" s="12"/>
      <c r="B643" s="224"/>
      <c r="C643" s="225"/>
      <c r="D643" s="226" t="s">
        <v>154</v>
      </c>
      <c r="E643" s="227" t="s">
        <v>1</v>
      </c>
      <c r="F643" s="228" t="s">
        <v>1171</v>
      </c>
      <c r="G643" s="225"/>
      <c r="H643" s="229">
        <v>1.091</v>
      </c>
      <c r="I643" s="230"/>
      <c r="J643" s="225"/>
      <c r="K643" s="225"/>
      <c r="L643" s="231"/>
      <c r="M643" s="232"/>
      <c r="N643" s="233"/>
      <c r="O643" s="233"/>
      <c r="P643" s="233"/>
      <c r="Q643" s="233"/>
      <c r="R643" s="233"/>
      <c r="S643" s="233"/>
      <c r="T643" s="234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T643" s="235" t="s">
        <v>154</v>
      </c>
      <c r="AU643" s="235" t="s">
        <v>84</v>
      </c>
      <c r="AV643" s="12" t="s">
        <v>84</v>
      </c>
      <c r="AW643" s="12" t="s">
        <v>31</v>
      </c>
      <c r="AX643" s="12" t="s">
        <v>82</v>
      </c>
      <c r="AY643" s="235" t="s">
        <v>134</v>
      </c>
    </row>
    <row r="644" s="2" customFormat="1" ht="16.5" customHeight="1">
      <c r="A644" s="39"/>
      <c r="B644" s="40"/>
      <c r="C644" s="211" t="s">
        <v>1176</v>
      </c>
      <c r="D644" s="211" t="s">
        <v>135</v>
      </c>
      <c r="E644" s="212" t="s">
        <v>1177</v>
      </c>
      <c r="F644" s="213" t="s">
        <v>1178</v>
      </c>
      <c r="G644" s="214" t="s">
        <v>318</v>
      </c>
      <c r="H644" s="215">
        <v>1091</v>
      </c>
      <c r="I644" s="216"/>
      <c r="J644" s="217">
        <f>ROUND(I644*H644,2)</f>
        <v>0</v>
      </c>
      <c r="K644" s="213" t="s">
        <v>968</v>
      </c>
      <c r="L644" s="45"/>
      <c r="M644" s="218" t="s">
        <v>1</v>
      </c>
      <c r="N644" s="219" t="s">
        <v>39</v>
      </c>
      <c r="O644" s="92"/>
      <c r="P644" s="220">
        <f>O644*H644</f>
        <v>0</v>
      </c>
      <c r="Q644" s="220">
        <v>0.00014999999999999999</v>
      </c>
      <c r="R644" s="220">
        <f>Q644*H644</f>
        <v>0.16364999999999999</v>
      </c>
      <c r="S644" s="220">
        <v>0</v>
      </c>
      <c r="T644" s="221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2" t="s">
        <v>370</v>
      </c>
      <c r="AT644" s="222" t="s">
        <v>135</v>
      </c>
      <c r="AU644" s="222" t="s">
        <v>84</v>
      </c>
      <c r="AY644" s="18" t="s">
        <v>134</v>
      </c>
      <c r="BE644" s="223">
        <f>IF(N644="základní",J644,0)</f>
        <v>0</v>
      </c>
      <c r="BF644" s="223">
        <f>IF(N644="snížená",J644,0)</f>
        <v>0</v>
      </c>
      <c r="BG644" s="223">
        <f>IF(N644="zákl. přenesená",J644,0)</f>
        <v>0</v>
      </c>
      <c r="BH644" s="223">
        <f>IF(N644="sníž. přenesená",J644,0)</f>
        <v>0</v>
      </c>
      <c r="BI644" s="223">
        <f>IF(N644="nulová",J644,0)</f>
        <v>0</v>
      </c>
      <c r="BJ644" s="18" t="s">
        <v>82</v>
      </c>
      <c r="BK644" s="223">
        <f>ROUND(I644*H644,2)</f>
        <v>0</v>
      </c>
      <c r="BL644" s="18" t="s">
        <v>370</v>
      </c>
      <c r="BM644" s="222" t="s">
        <v>1179</v>
      </c>
    </row>
    <row r="645" s="2" customFormat="1">
      <c r="A645" s="39"/>
      <c r="B645" s="40"/>
      <c r="C645" s="41"/>
      <c r="D645" s="281" t="s">
        <v>616</v>
      </c>
      <c r="E645" s="41"/>
      <c r="F645" s="282" t="s">
        <v>1180</v>
      </c>
      <c r="G645" s="41"/>
      <c r="H645" s="41"/>
      <c r="I645" s="283"/>
      <c r="J645" s="41"/>
      <c r="K645" s="41"/>
      <c r="L645" s="45"/>
      <c r="M645" s="284"/>
      <c r="N645" s="285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616</v>
      </c>
      <c r="AU645" s="18" t="s">
        <v>84</v>
      </c>
    </row>
    <row r="646" s="14" customFormat="1">
      <c r="A646" s="14"/>
      <c r="B646" s="252"/>
      <c r="C646" s="253"/>
      <c r="D646" s="226" t="s">
        <v>154</v>
      </c>
      <c r="E646" s="254" t="s">
        <v>1</v>
      </c>
      <c r="F646" s="255" t="s">
        <v>1181</v>
      </c>
      <c r="G646" s="253"/>
      <c r="H646" s="254" t="s">
        <v>1</v>
      </c>
      <c r="I646" s="256"/>
      <c r="J646" s="253"/>
      <c r="K646" s="253"/>
      <c r="L646" s="257"/>
      <c r="M646" s="258"/>
      <c r="N646" s="259"/>
      <c r="O646" s="259"/>
      <c r="P646" s="259"/>
      <c r="Q646" s="259"/>
      <c r="R646" s="259"/>
      <c r="S646" s="259"/>
      <c r="T646" s="260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1" t="s">
        <v>154</v>
      </c>
      <c r="AU646" s="261" t="s">
        <v>84</v>
      </c>
      <c r="AV646" s="14" t="s">
        <v>82</v>
      </c>
      <c r="AW646" s="14" t="s">
        <v>31</v>
      </c>
      <c r="AX646" s="14" t="s">
        <v>74</v>
      </c>
      <c r="AY646" s="261" t="s">
        <v>134</v>
      </c>
    </row>
    <row r="647" s="12" customFormat="1">
      <c r="A647" s="12"/>
      <c r="B647" s="224"/>
      <c r="C647" s="225"/>
      <c r="D647" s="226" t="s">
        <v>154</v>
      </c>
      <c r="E647" s="227" t="s">
        <v>1</v>
      </c>
      <c r="F647" s="228" t="s">
        <v>946</v>
      </c>
      <c r="G647" s="225"/>
      <c r="H647" s="229">
        <v>1091</v>
      </c>
      <c r="I647" s="230"/>
      <c r="J647" s="225"/>
      <c r="K647" s="225"/>
      <c r="L647" s="231"/>
      <c r="M647" s="232"/>
      <c r="N647" s="233"/>
      <c r="O647" s="233"/>
      <c r="P647" s="233"/>
      <c r="Q647" s="233"/>
      <c r="R647" s="233"/>
      <c r="S647" s="233"/>
      <c r="T647" s="234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T647" s="235" t="s">
        <v>154</v>
      </c>
      <c r="AU647" s="235" t="s">
        <v>84</v>
      </c>
      <c r="AV647" s="12" t="s">
        <v>84</v>
      </c>
      <c r="AW647" s="12" t="s">
        <v>31</v>
      </c>
      <c r="AX647" s="12" t="s">
        <v>82</v>
      </c>
      <c r="AY647" s="235" t="s">
        <v>134</v>
      </c>
    </row>
    <row r="648" s="2" customFormat="1" ht="16.5" customHeight="1">
      <c r="A648" s="39"/>
      <c r="B648" s="40"/>
      <c r="C648" s="211" t="s">
        <v>493</v>
      </c>
      <c r="D648" s="211" t="s">
        <v>135</v>
      </c>
      <c r="E648" s="212" t="s">
        <v>1182</v>
      </c>
      <c r="F648" s="213" t="s">
        <v>1183</v>
      </c>
      <c r="G648" s="214" t="s">
        <v>318</v>
      </c>
      <c r="H648" s="215">
        <v>1091</v>
      </c>
      <c r="I648" s="216"/>
      <c r="J648" s="217">
        <f>ROUND(I648*H648,2)</f>
        <v>0</v>
      </c>
      <c r="K648" s="213" t="s">
        <v>968</v>
      </c>
      <c r="L648" s="45"/>
      <c r="M648" s="218" t="s">
        <v>1</v>
      </c>
      <c r="N648" s="219" t="s">
        <v>39</v>
      </c>
      <c r="O648" s="92"/>
      <c r="P648" s="220">
        <f>O648*H648</f>
        <v>0</v>
      </c>
      <c r="Q648" s="220">
        <v>0</v>
      </c>
      <c r="R648" s="220">
        <f>Q648*H648</f>
        <v>0</v>
      </c>
      <c r="S648" s="220">
        <v>0</v>
      </c>
      <c r="T648" s="221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2" t="s">
        <v>370</v>
      </c>
      <c r="AT648" s="222" t="s">
        <v>135</v>
      </c>
      <c r="AU648" s="222" t="s">
        <v>84</v>
      </c>
      <c r="AY648" s="18" t="s">
        <v>134</v>
      </c>
      <c r="BE648" s="223">
        <f>IF(N648="základní",J648,0)</f>
        <v>0</v>
      </c>
      <c r="BF648" s="223">
        <f>IF(N648="snížená",J648,0)</f>
        <v>0</v>
      </c>
      <c r="BG648" s="223">
        <f>IF(N648="zákl. přenesená",J648,0)</f>
        <v>0</v>
      </c>
      <c r="BH648" s="223">
        <f>IF(N648="sníž. přenesená",J648,0)</f>
        <v>0</v>
      </c>
      <c r="BI648" s="223">
        <f>IF(N648="nulová",J648,0)</f>
        <v>0</v>
      </c>
      <c r="BJ648" s="18" t="s">
        <v>82</v>
      </c>
      <c r="BK648" s="223">
        <f>ROUND(I648*H648,2)</f>
        <v>0</v>
      </c>
      <c r="BL648" s="18" t="s">
        <v>370</v>
      </c>
      <c r="BM648" s="222" t="s">
        <v>1184</v>
      </c>
    </row>
    <row r="649" s="2" customFormat="1">
      <c r="A649" s="39"/>
      <c r="B649" s="40"/>
      <c r="C649" s="41"/>
      <c r="D649" s="281" t="s">
        <v>616</v>
      </c>
      <c r="E649" s="41"/>
      <c r="F649" s="282" t="s">
        <v>1185</v>
      </c>
      <c r="G649" s="41"/>
      <c r="H649" s="41"/>
      <c r="I649" s="283"/>
      <c r="J649" s="41"/>
      <c r="K649" s="41"/>
      <c r="L649" s="45"/>
      <c r="M649" s="284"/>
      <c r="N649" s="285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616</v>
      </c>
      <c r="AU649" s="18" t="s">
        <v>84</v>
      </c>
    </row>
    <row r="650" s="14" customFormat="1">
      <c r="A650" s="14"/>
      <c r="B650" s="252"/>
      <c r="C650" s="253"/>
      <c r="D650" s="226" t="s">
        <v>154</v>
      </c>
      <c r="E650" s="254" t="s">
        <v>1</v>
      </c>
      <c r="F650" s="255" t="s">
        <v>1181</v>
      </c>
      <c r="G650" s="253"/>
      <c r="H650" s="254" t="s">
        <v>1</v>
      </c>
      <c r="I650" s="256"/>
      <c r="J650" s="253"/>
      <c r="K650" s="253"/>
      <c r="L650" s="257"/>
      <c r="M650" s="258"/>
      <c r="N650" s="259"/>
      <c r="O650" s="259"/>
      <c r="P650" s="259"/>
      <c r="Q650" s="259"/>
      <c r="R650" s="259"/>
      <c r="S650" s="259"/>
      <c r="T650" s="26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1" t="s">
        <v>154</v>
      </c>
      <c r="AU650" s="261" t="s">
        <v>84</v>
      </c>
      <c r="AV650" s="14" t="s">
        <v>82</v>
      </c>
      <c r="AW650" s="14" t="s">
        <v>31</v>
      </c>
      <c r="AX650" s="14" t="s">
        <v>74</v>
      </c>
      <c r="AY650" s="261" t="s">
        <v>134</v>
      </c>
    </row>
    <row r="651" s="12" customFormat="1">
      <c r="A651" s="12"/>
      <c r="B651" s="224"/>
      <c r="C651" s="225"/>
      <c r="D651" s="226" t="s">
        <v>154</v>
      </c>
      <c r="E651" s="227" t="s">
        <v>1</v>
      </c>
      <c r="F651" s="228" t="s">
        <v>946</v>
      </c>
      <c r="G651" s="225"/>
      <c r="H651" s="229">
        <v>1091</v>
      </c>
      <c r="I651" s="230"/>
      <c r="J651" s="225"/>
      <c r="K651" s="225"/>
      <c r="L651" s="231"/>
      <c r="M651" s="232"/>
      <c r="N651" s="233"/>
      <c r="O651" s="233"/>
      <c r="P651" s="233"/>
      <c r="Q651" s="233"/>
      <c r="R651" s="233"/>
      <c r="S651" s="233"/>
      <c r="T651" s="234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35" t="s">
        <v>154</v>
      </c>
      <c r="AU651" s="235" t="s">
        <v>84</v>
      </c>
      <c r="AV651" s="12" t="s">
        <v>84</v>
      </c>
      <c r="AW651" s="12" t="s">
        <v>31</v>
      </c>
      <c r="AX651" s="12" t="s">
        <v>82</v>
      </c>
      <c r="AY651" s="235" t="s">
        <v>134</v>
      </c>
    </row>
    <row r="652" s="2" customFormat="1" ht="16.5" customHeight="1">
      <c r="A652" s="39"/>
      <c r="B652" s="40"/>
      <c r="C652" s="211" t="s">
        <v>1186</v>
      </c>
      <c r="D652" s="211" t="s">
        <v>135</v>
      </c>
      <c r="E652" s="212" t="s">
        <v>1187</v>
      </c>
      <c r="F652" s="213" t="s">
        <v>1188</v>
      </c>
      <c r="G652" s="214" t="s">
        <v>1100</v>
      </c>
      <c r="H652" s="215">
        <v>1</v>
      </c>
      <c r="I652" s="216"/>
      <c r="J652" s="217">
        <f>ROUND(I652*H652,2)</f>
        <v>0</v>
      </c>
      <c r="K652" s="213" t="s">
        <v>1</v>
      </c>
      <c r="L652" s="45"/>
      <c r="M652" s="218" t="s">
        <v>1</v>
      </c>
      <c r="N652" s="219" t="s">
        <v>39</v>
      </c>
      <c r="O652" s="92"/>
      <c r="P652" s="220">
        <f>O652*H652</f>
        <v>0</v>
      </c>
      <c r="Q652" s="220">
        <v>0</v>
      </c>
      <c r="R652" s="220">
        <f>Q652*H652</f>
        <v>0</v>
      </c>
      <c r="S652" s="220">
        <v>0</v>
      </c>
      <c r="T652" s="221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2" t="s">
        <v>139</v>
      </c>
      <c r="AT652" s="222" t="s">
        <v>135</v>
      </c>
      <c r="AU652" s="222" t="s">
        <v>84</v>
      </c>
      <c r="AY652" s="18" t="s">
        <v>134</v>
      </c>
      <c r="BE652" s="223">
        <f>IF(N652="základní",J652,0)</f>
        <v>0</v>
      </c>
      <c r="BF652" s="223">
        <f>IF(N652="snížená",J652,0)</f>
        <v>0</v>
      </c>
      <c r="BG652" s="223">
        <f>IF(N652="zákl. přenesená",J652,0)</f>
        <v>0</v>
      </c>
      <c r="BH652" s="223">
        <f>IF(N652="sníž. přenesená",J652,0)</f>
        <v>0</v>
      </c>
      <c r="BI652" s="223">
        <f>IF(N652="nulová",J652,0)</f>
        <v>0</v>
      </c>
      <c r="BJ652" s="18" t="s">
        <v>82</v>
      </c>
      <c r="BK652" s="223">
        <f>ROUND(I652*H652,2)</f>
        <v>0</v>
      </c>
      <c r="BL652" s="18" t="s">
        <v>139</v>
      </c>
      <c r="BM652" s="222" t="s">
        <v>1189</v>
      </c>
    </row>
    <row r="653" s="12" customFormat="1">
      <c r="A653" s="12"/>
      <c r="B653" s="224"/>
      <c r="C653" s="225"/>
      <c r="D653" s="226" t="s">
        <v>154</v>
      </c>
      <c r="E653" s="227" t="s">
        <v>1</v>
      </c>
      <c r="F653" s="228" t="s">
        <v>82</v>
      </c>
      <c r="G653" s="225"/>
      <c r="H653" s="229">
        <v>1</v>
      </c>
      <c r="I653" s="230"/>
      <c r="J653" s="225"/>
      <c r="K653" s="225"/>
      <c r="L653" s="231"/>
      <c r="M653" s="232"/>
      <c r="N653" s="233"/>
      <c r="O653" s="233"/>
      <c r="P653" s="233"/>
      <c r="Q653" s="233"/>
      <c r="R653" s="233"/>
      <c r="S653" s="233"/>
      <c r="T653" s="234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35" t="s">
        <v>154</v>
      </c>
      <c r="AU653" s="235" t="s">
        <v>84</v>
      </c>
      <c r="AV653" s="12" t="s">
        <v>84</v>
      </c>
      <c r="AW653" s="12" t="s">
        <v>31</v>
      </c>
      <c r="AX653" s="12" t="s">
        <v>74</v>
      </c>
      <c r="AY653" s="235" t="s">
        <v>134</v>
      </c>
    </row>
    <row r="654" s="14" customFormat="1">
      <c r="A654" s="14"/>
      <c r="B654" s="252"/>
      <c r="C654" s="253"/>
      <c r="D654" s="226" t="s">
        <v>154</v>
      </c>
      <c r="E654" s="254" t="s">
        <v>1</v>
      </c>
      <c r="F654" s="255" t="s">
        <v>1190</v>
      </c>
      <c r="G654" s="253"/>
      <c r="H654" s="254" t="s">
        <v>1</v>
      </c>
      <c r="I654" s="256"/>
      <c r="J654" s="253"/>
      <c r="K654" s="253"/>
      <c r="L654" s="257"/>
      <c r="M654" s="258"/>
      <c r="N654" s="259"/>
      <c r="O654" s="259"/>
      <c r="P654" s="259"/>
      <c r="Q654" s="259"/>
      <c r="R654" s="259"/>
      <c r="S654" s="259"/>
      <c r="T654" s="26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1" t="s">
        <v>154</v>
      </c>
      <c r="AU654" s="261" t="s">
        <v>84</v>
      </c>
      <c r="AV654" s="14" t="s">
        <v>82</v>
      </c>
      <c r="AW654" s="14" t="s">
        <v>31</v>
      </c>
      <c r="AX654" s="14" t="s">
        <v>74</v>
      </c>
      <c r="AY654" s="261" t="s">
        <v>134</v>
      </c>
    </row>
    <row r="655" s="14" customFormat="1">
      <c r="A655" s="14"/>
      <c r="B655" s="252"/>
      <c r="C655" s="253"/>
      <c r="D655" s="226" t="s">
        <v>154</v>
      </c>
      <c r="E655" s="254" t="s">
        <v>1</v>
      </c>
      <c r="F655" s="255" t="s">
        <v>1191</v>
      </c>
      <c r="G655" s="253"/>
      <c r="H655" s="254" t="s">
        <v>1</v>
      </c>
      <c r="I655" s="256"/>
      <c r="J655" s="253"/>
      <c r="K655" s="253"/>
      <c r="L655" s="257"/>
      <c r="M655" s="258"/>
      <c r="N655" s="259"/>
      <c r="O655" s="259"/>
      <c r="P655" s="259"/>
      <c r="Q655" s="259"/>
      <c r="R655" s="259"/>
      <c r="S655" s="259"/>
      <c r="T655" s="26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1" t="s">
        <v>154</v>
      </c>
      <c r="AU655" s="261" t="s">
        <v>84</v>
      </c>
      <c r="AV655" s="14" t="s">
        <v>82</v>
      </c>
      <c r="AW655" s="14" t="s">
        <v>31</v>
      </c>
      <c r="AX655" s="14" t="s">
        <v>74</v>
      </c>
      <c r="AY655" s="261" t="s">
        <v>134</v>
      </c>
    </row>
    <row r="656" s="14" customFormat="1">
      <c r="A656" s="14"/>
      <c r="B656" s="252"/>
      <c r="C656" s="253"/>
      <c r="D656" s="226" t="s">
        <v>154</v>
      </c>
      <c r="E656" s="254" t="s">
        <v>1</v>
      </c>
      <c r="F656" s="255" t="s">
        <v>1192</v>
      </c>
      <c r="G656" s="253"/>
      <c r="H656" s="254" t="s">
        <v>1</v>
      </c>
      <c r="I656" s="256"/>
      <c r="J656" s="253"/>
      <c r="K656" s="253"/>
      <c r="L656" s="257"/>
      <c r="M656" s="258"/>
      <c r="N656" s="259"/>
      <c r="O656" s="259"/>
      <c r="P656" s="259"/>
      <c r="Q656" s="259"/>
      <c r="R656" s="259"/>
      <c r="S656" s="259"/>
      <c r="T656" s="26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1" t="s">
        <v>154</v>
      </c>
      <c r="AU656" s="261" t="s">
        <v>84</v>
      </c>
      <c r="AV656" s="14" t="s">
        <v>82</v>
      </c>
      <c r="AW656" s="14" t="s">
        <v>31</v>
      </c>
      <c r="AX656" s="14" t="s">
        <v>74</v>
      </c>
      <c r="AY656" s="261" t="s">
        <v>134</v>
      </c>
    </row>
    <row r="657" s="14" customFormat="1">
      <c r="A657" s="14"/>
      <c r="B657" s="252"/>
      <c r="C657" s="253"/>
      <c r="D657" s="226" t="s">
        <v>154</v>
      </c>
      <c r="E657" s="254" t="s">
        <v>1</v>
      </c>
      <c r="F657" s="255" t="s">
        <v>1193</v>
      </c>
      <c r="G657" s="253"/>
      <c r="H657" s="254" t="s">
        <v>1</v>
      </c>
      <c r="I657" s="256"/>
      <c r="J657" s="253"/>
      <c r="K657" s="253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154</v>
      </c>
      <c r="AU657" s="261" t="s">
        <v>84</v>
      </c>
      <c r="AV657" s="14" t="s">
        <v>82</v>
      </c>
      <c r="AW657" s="14" t="s">
        <v>31</v>
      </c>
      <c r="AX657" s="14" t="s">
        <v>74</v>
      </c>
      <c r="AY657" s="261" t="s">
        <v>134</v>
      </c>
    </row>
    <row r="658" s="14" customFormat="1">
      <c r="A658" s="14"/>
      <c r="B658" s="252"/>
      <c r="C658" s="253"/>
      <c r="D658" s="226" t="s">
        <v>154</v>
      </c>
      <c r="E658" s="254" t="s">
        <v>1</v>
      </c>
      <c r="F658" s="255" t="s">
        <v>1194</v>
      </c>
      <c r="G658" s="253"/>
      <c r="H658" s="254" t="s">
        <v>1</v>
      </c>
      <c r="I658" s="256"/>
      <c r="J658" s="253"/>
      <c r="K658" s="253"/>
      <c r="L658" s="257"/>
      <c r="M658" s="258"/>
      <c r="N658" s="259"/>
      <c r="O658" s="259"/>
      <c r="P658" s="259"/>
      <c r="Q658" s="259"/>
      <c r="R658" s="259"/>
      <c r="S658" s="259"/>
      <c r="T658" s="26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1" t="s">
        <v>154</v>
      </c>
      <c r="AU658" s="261" t="s">
        <v>84</v>
      </c>
      <c r="AV658" s="14" t="s">
        <v>82</v>
      </c>
      <c r="AW658" s="14" t="s">
        <v>31</v>
      </c>
      <c r="AX658" s="14" t="s">
        <v>74</v>
      </c>
      <c r="AY658" s="261" t="s">
        <v>134</v>
      </c>
    </row>
    <row r="659" s="13" customFormat="1">
      <c r="A659" s="13"/>
      <c r="B659" s="236"/>
      <c r="C659" s="237"/>
      <c r="D659" s="226" t="s">
        <v>154</v>
      </c>
      <c r="E659" s="238" t="s">
        <v>1</v>
      </c>
      <c r="F659" s="239" t="s">
        <v>156</v>
      </c>
      <c r="G659" s="237"/>
      <c r="H659" s="240">
        <v>1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6" t="s">
        <v>154</v>
      </c>
      <c r="AU659" s="246" t="s">
        <v>84</v>
      </c>
      <c r="AV659" s="13" t="s">
        <v>139</v>
      </c>
      <c r="AW659" s="13" t="s">
        <v>31</v>
      </c>
      <c r="AX659" s="13" t="s">
        <v>82</v>
      </c>
      <c r="AY659" s="246" t="s">
        <v>134</v>
      </c>
    </row>
    <row r="660" s="2" customFormat="1" ht="16.5" customHeight="1">
      <c r="A660" s="39"/>
      <c r="B660" s="40"/>
      <c r="C660" s="211" t="s">
        <v>498</v>
      </c>
      <c r="D660" s="211" t="s">
        <v>135</v>
      </c>
      <c r="E660" s="212" t="s">
        <v>1195</v>
      </c>
      <c r="F660" s="213" t="s">
        <v>1196</v>
      </c>
      <c r="G660" s="214" t="s">
        <v>1100</v>
      </c>
      <c r="H660" s="215">
        <v>1</v>
      </c>
      <c r="I660" s="216"/>
      <c r="J660" s="217">
        <f>ROUND(I660*H660,2)</f>
        <v>0</v>
      </c>
      <c r="K660" s="213" t="s">
        <v>1</v>
      </c>
      <c r="L660" s="45"/>
      <c r="M660" s="218" t="s">
        <v>1</v>
      </c>
      <c r="N660" s="219" t="s">
        <v>39</v>
      </c>
      <c r="O660" s="92"/>
      <c r="P660" s="220">
        <f>O660*H660</f>
        <v>0</v>
      </c>
      <c r="Q660" s="220">
        <v>0</v>
      </c>
      <c r="R660" s="220">
        <f>Q660*H660</f>
        <v>0</v>
      </c>
      <c r="S660" s="220">
        <v>0</v>
      </c>
      <c r="T660" s="221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2" t="s">
        <v>139</v>
      </c>
      <c r="AT660" s="222" t="s">
        <v>135</v>
      </c>
      <c r="AU660" s="222" t="s">
        <v>84</v>
      </c>
      <c r="AY660" s="18" t="s">
        <v>134</v>
      </c>
      <c r="BE660" s="223">
        <f>IF(N660="základní",J660,0)</f>
        <v>0</v>
      </c>
      <c r="BF660" s="223">
        <f>IF(N660="snížená",J660,0)</f>
        <v>0</v>
      </c>
      <c r="BG660" s="223">
        <f>IF(N660="zákl. přenesená",J660,0)</f>
        <v>0</v>
      </c>
      <c r="BH660" s="223">
        <f>IF(N660="sníž. přenesená",J660,0)</f>
        <v>0</v>
      </c>
      <c r="BI660" s="223">
        <f>IF(N660="nulová",J660,0)</f>
        <v>0</v>
      </c>
      <c r="BJ660" s="18" t="s">
        <v>82</v>
      </c>
      <c r="BK660" s="223">
        <f>ROUND(I660*H660,2)</f>
        <v>0</v>
      </c>
      <c r="BL660" s="18" t="s">
        <v>139</v>
      </c>
      <c r="BM660" s="222" t="s">
        <v>1197</v>
      </c>
    </row>
    <row r="661" s="12" customFormat="1">
      <c r="A661" s="12"/>
      <c r="B661" s="224"/>
      <c r="C661" s="225"/>
      <c r="D661" s="226" t="s">
        <v>154</v>
      </c>
      <c r="E661" s="227" t="s">
        <v>1</v>
      </c>
      <c r="F661" s="228" t="s">
        <v>82</v>
      </c>
      <c r="G661" s="225"/>
      <c r="H661" s="229">
        <v>1</v>
      </c>
      <c r="I661" s="230"/>
      <c r="J661" s="225"/>
      <c r="K661" s="225"/>
      <c r="L661" s="231"/>
      <c r="M661" s="232"/>
      <c r="N661" s="233"/>
      <c r="O661" s="233"/>
      <c r="P661" s="233"/>
      <c r="Q661" s="233"/>
      <c r="R661" s="233"/>
      <c r="S661" s="233"/>
      <c r="T661" s="234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35" t="s">
        <v>154</v>
      </c>
      <c r="AU661" s="235" t="s">
        <v>84</v>
      </c>
      <c r="AV661" s="12" t="s">
        <v>84</v>
      </c>
      <c r="AW661" s="12" t="s">
        <v>31</v>
      </c>
      <c r="AX661" s="12" t="s">
        <v>74</v>
      </c>
      <c r="AY661" s="235" t="s">
        <v>134</v>
      </c>
    </row>
    <row r="662" s="14" customFormat="1">
      <c r="A662" s="14"/>
      <c r="B662" s="252"/>
      <c r="C662" s="253"/>
      <c r="D662" s="226" t="s">
        <v>154</v>
      </c>
      <c r="E662" s="254" t="s">
        <v>1</v>
      </c>
      <c r="F662" s="255" t="s">
        <v>1190</v>
      </c>
      <c r="G662" s="253"/>
      <c r="H662" s="254" t="s">
        <v>1</v>
      </c>
      <c r="I662" s="256"/>
      <c r="J662" s="253"/>
      <c r="K662" s="253"/>
      <c r="L662" s="257"/>
      <c r="M662" s="258"/>
      <c r="N662" s="259"/>
      <c r="O662" s="259"/>
      <c r="P662" s="259"/>
      <c r="Q662" s="259"/>
      <c r="R662" s="259"/>
      <c r="S662" s="259"/>
      <c r="T662" s="260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1" t="s">
        <v>154</v>
      </c>
      <c r="AU662" s="261" t="s">
        <v>84</v>
      </c>
      <c r="AV662" s="14" t="s">
        <v>82</v>
      </c>
      <c r="AW662" s="14" t="s">
        <v>31</v>
      </c>
      <c r="AX662" s="14" t="s">
        <v>74</v>
      </c>
      <c r="AY662" s="261" t="s">
        <v>134</v>
      </c>
    </row>
    <row r="663" s="14" customFormat="1">
      <c r="A663" s="14"/>
      <c r="B663" s="252"/>
      <c r="C663" s="253"/>
      <c r="D663" s="226" t="s">
        <v>154</v>
      </c>
      <c r="E663" s="254" t="s">
        <v>1</v>
      </c>
      <c r="F663" s="255" t="s">
        <v>1198</v>
      </c>
      <c r="G663" s="253"/>
      <c r="H663" s="254" t="s">
        <v>1</v>
      </c>
      <c r="I663" s="256"/>
      <c r="J663" s="253"/>
      <c r="K663" s="253"/>
      <c r="L663" s="257"/>
      <c r="M663" s="258"/>
      <c r="N663" s="259"/>
      <c r="O663" s="259"/>
      <c r="P663" s="259"/>
      <c r="Q663" s="259"/>
      <c r="R663" s="259"/>
      <c r="S663" s="259"/>
      <c r="T663" s="260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1" t="s">
        <v>154</v>
      </c>
      <c r="AU663" s="261" t="s">
        <v>84</v>
      </c>
      <c r="AV663" s="14" t="s">
        <v>82</v>
      </c>
      <c r="AW663" s="14" t="s">
        <v>31</v>
      </c>
      <c r="AX663" s="14" t="s">
        <v>74</v>
      </c>
      <c r="AY663" s="261" t="s">
        <v>134</v>
      </c>
    </row>
    <row r="664" s="13" customFormat="1">
      <c r="A664" s="13"/>
      <c r="B664" s="236"/>
      <c r="C664" s="237"/>
      <c r="D664" s="226" t="s">
        <v>154</v>
      </c>
      <c r="E664" s="238" t="s">
        <v>1</v>
      </c>
      <c r="F664" s="239" t="s">
        <v>156</v>
      </c>
      <c r="G664" s="237"/>
      <c r="H664" s="240">
        <v>1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6" t="s">
        <v>154</v>
      </c>
      <c r="AU664" s="246" t="s">
        <v>84</v>
      </c>
      <c r="AV664" s="13" t="s">
        <v>139</v>
      </c>
      <c r="AW664" s="13" t="s">
        <v>31</v>
      </c>
      <c r="AX664" s="13" t="s">
        <v>82</v>
      </c>
      <c r="AY664" s="246" t="s">
        <v>134</v>
      </c>
    </row>
    <row r="665" s="2" customFormat="1" ht="16.5" customHeight="1">
      <c r="A665" s="39"/>
      <c r="B665" s="40"/>
      <c r="C665" s="211" t="s">
        <v>1199</v>
      </c>
      <c r="D665" s="211" t="s">
        <v>135</v>
      </c>
      <c r="E665" s="212" t="s">
        <v>1200</v>
      </c>
      <c r="F665" s="213" t="s">
        <v>1201</v>
      </c>
      <c r="G665" s="214" t="s">
        <v>1100</v>
      </c>
      <c r="H665" s="215">
        <v>1</v>
      </c>
      <c r="I665" s="216"/>
      <c r="J665" s="217">
        <f>ROUND(I665*H665,2)</f>
        <v>0</v>
      </c>
      <c r="K665" s="213" t="s">
        <v>1</v>
      </c>
      <c r="L665" s="45"/>
      <c r="M665" s="218" t="s">
        <v>1</v>
      </c>
      <c r="N665" s="219" t="s">
        <v>39</v>
      </c>
      <c r="O665" s="92"/>
      <c r="P665" s="220">
        <f>O665*H665</f>
        <v>0</v>
      </c>
      <c r="Q665" s="220">
        <v>0</v>
      </c>
      <c r="R665" s="220">
        <f>Q665*H665</f>
        <v>0</v>
      </c>
      <c r="S665" s="220">
        <v>0</v>
      </c>
      <c r="T665" s="221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2" t="s">
        <v>139</v>
      </c>
      <c r="AT665" s="222" t="s">
        <v>135</v>
      </c>
      <c r="AU665" s="222" t="s">
        <v>84</v>
      </c>
      <c r="AY665" s="18" t="s">
        <v>134</v>
      </c>
      <c r="BE665" s="223">
        <f>IF(N665="základní",J665,0)</f>
        <v>0</v>
      </c>
      <c r="BF665" s="223">
        <f>IF(N665="snížená",J665,0)</f>
        <v>0</v>
      </c>
      <c r="BG665" s="223">
        <f>IF(N665="zákl. přenesená",J665,0)</f>
        <v>0</v>
      </c>
      <c r="BH665" s="223">
        <f>IF(N665="sníž. přenesená",J665,0)</f>
        <v>0</v>
      </c>
      <c r="BI665" s="223">
        <f>IF(N665="nulová",J665,0)</f>
        <v>0</v>
      </c>
      <c r="BJ665" s="18" t="s">
        <v>82</v>
      </c>
      <c r="BK665" s="223">
        <f>ROUND(I665*H665,2)</f>
        <v>0</v>
      </c>
      <c r="BL665" s="18" t="s">
        <v>139</v>
      </c>
      <c r="BM665" s="222" t="s">
        <v>1202</v>
      </c>
    </row>
    <row r="666" s="12" customFormat="1">
      <c r="A666" s="12"/>
      <c r="B666" s="224"/>
      <c r="C666" s="225"/>
      <c r="D666" s="226" t="s">
        <v>154</v>
      </c>
      <c r="E666" s="227" t="s">
        <v>1</v>
      </c>
      <c r="F666" s="228" t="s">
        <v>82</v>
      </c>
      <c r="G666" s="225"/>
      <c r="H666" s="229">
        <v>1</v>
      </c>
      <c r="I666" s="230"/>
      <c r="J666" s="225"/>
      <c r="K666" s="225"/>
      <c r="L666" s="231"/>
      <c r="M666" s="232"/>
      <c r="N666" s="233"/>
      <c r="O666" s="233"/>
      <c r="P666" s="233"/>
      <c r="Q666" s="233"/>
      <c r="R666" s="233"/>
      <c r="S666" s="233"/>
      <c r="T666" s="234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T666" s="235" t="s">
        <v>154</v>
      </c>
      <c r="AU666" s="235" t="s">
        <v>84</v>
      </c>
      <c r="AV666" s="12" t="s">
        <v>84</v>
      </c>
      <c r="AW666" s="12" t="s">
        <v>31</v>
      </c>
      <c r="AX666" s="12" t="s">
        <v>74</v>
      </c>
      <c r="AY666" s="235" t="s">
        <v>134</v>
      </c>
    </row>
    <row r="667" s="14" customFormat="1">
      <c r="A667" s="14"/>
      <c r="B667" s="252"/>
      <c r="C667" s="253"/>
      <c r="D667" s="226" t="s">
        <v>154</v>
      </c>
      <c r="E667" s="254" t="s">
        <v>1</v>
      </c>
      <c r="F667" s="255" t="s">
        <v>1190</v>
      </c>
      <c r="G667" s="253"/>
      <c r="H667" s="254" t="s">
        <v>1</v>
      </c>
      <c r="I667" s="256"/>
      <c r="J667" s="253"/>
      <c r="K667" s="253"/>
      <c r="L667" s="257"/>
      <c r="M667" s="258"/>
      <c r="N667" s="259"/>
      <c r="O667" s="259"/>
      <c r="P667" s="259"/>
      <c r="Q667" s="259"/>
      <c r="R667" s="259"/>
      <c r="S667" s="259"/>
      <c r="T667" s="260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1" t="s">
        <v>154</v>
      </c>
      <c r="AU667" s="261" t="s">
        <v>84</v>
      </c>
      <c r="AV667" s="14" t="s">
        <v>82</v>
      </c>
      <c r="AW667" s="14" t="s">
        <v>31</v>
      </c>
      <c r="AX667" s="14" t="s">
        <v>74</v>
      </c>
      <c r="AY667" s="261" t="s">
        <v>134</v>
      </c>
    </row>
    <row r="668" s="14" customFormat="1">
      <c r="A668" s="14"/>
      <c r="B668" s="252"/>
      <c r="C668" s="253"/>
      <c r="D668" s="226" t="s">
        <v>154</v>
      </c>
      <c r="E668" s="254" t="s">
        <v>1</v>
      </c>
      <c r="F668" s="255" t="s">
        <v>1203</v>
      </c>
      <c r="G668" s="253"/>
      <c r="H668" s="254" t="s">
        <v>1</v>
      </c>
      <c r="I668" s="256"/>
      <c r="J668" s="253"/>
      <c r="K668" s="253"/>
      <c r="L668" s="257"/>
      <c r="M668" s="258"/>
      <c r="N668" s="259"/>
      <c r="O668" s="259"/>
      <c r="P668" s="259"/>
      <c r="Q668" s="259"/>
      <c r="R668" s="259"/>
      <c r="S668" s="259"/>
      <c r="T668" s="26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1" t="s">
        <v>154</v>
      </c>
      <c r="AU668" s="261" t="s">
        <v>84</v>
      </c>
      <c r="AV668" s="14" t="s">
        <v>82</v>
      </c>
      <c r="AW668" s="14" t="s">
        <v>31</v>
      </c>
      <c r="AX668" s="14" t="s">
        <v>74</v>
      </c>
      <c r="AY668" s="261" t="s">
        <v>134</v>
      </c>
    </row>
    <row r="669" s="13" customFormat="1">
      <c r="A669" s="13"/>
      <c r="B669" s="236"/>
      <c r="C669" s="237"/>
      <c r="D669" s="226" t="s">
        <v>154</v>
      </c>
      <c r="E669" s="238" t="s">
        <v>1</v>
      </c>
      <c r="F669" s="239" t="s">
        <v>156</v>
      </c>
      <c r="G669" s="237"/>
      <c r="H669" s="240">
        <v>1</v>
      </c>
      <c r="I669" s="241"/>
      <c r="J669" s="237"/>
      <c r="K669" s="237"/>
      <c r="L669" s="242"/>
      <c r="M669" s="243"/>
      <c r="N669" s="244"/>
      <c r="O669" s="244"/>
      <c r="P669" s="244"/>
      <c r="Q669" s="244"/>
      <c r="R669" s="244"/>
      <c r="S669" s="244"/>
      <c r="T669" s="24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6" t="s">
        <v>154</v>
      </c>
      <c r="AU669" s="246" t="s">
        <v>84</v>
      </c>
      <c r="AV669" s="13" t="s">
        <v>139</v>
      </c>
      <c r="AW669" s="13" t="s">
        <v>31</v>
      </c>
      <c r="AX669" s="13" t="s">
        <v>82</v>
      </c>
      <c r="AY669" s="246" t="s">
        <v>134</v>
      </c>
    </row>
    <row r="670" s="2" customFormat="1" ht="16.5" customHeight="1">
      <c r="A670" s="39"/>
      <c r="B670" s="40"/>
      <c r="C670" s="211" t="s">
        <v>503</v>
      </c>
      <c r="D670" s="211" t="s">
        <v>135</v>
      </c>
      <c r="E670" s="212" t="s">
        <v>1204</v>
      </c>
      <c r="F670" s="213" t="s">
        <v>1205</v>
      </c>
      <c r="G670" s="214" t="s">
        <v>1100</v>
      </c>
      <c r="H670" s="215">
        <v>1</v>
      </c>
      <c r="I670" s="216"/>
      <c r="J670" s="217">
        <f>ROUND(I670*H670,2)</f>
        <v>0</v>
      </c>
      <c r="K670" s="213" t="s">
        <v>1</v>
      </c>
      <c r="L670" s="45"/>
      <c r="M670" s="218" t="s">
        <v>1</v>
      </c>
      <c r="N670" s="219" t="s">
        <v>39</v>
      </c>
      <c r="O670" s="92"/>
      <c r="P670" s="220">
        <f>O670*H670</f>
        <v>0</v>
      </c>
      <c r="Q670" s="220">
        <v>0</v>
      </c>
      <c r="R670" s="220">
        <f>Q670*H670</f>
        <v>0</v>
      </c>
      <c r="S670" s="220">
        <v>0</v>
      </c>
      <c r="T670" s="221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2" t="s">
        <v>139</v>
      </c>
      <c r="AT670" s="222" t="s">
        <v>135</v>
      </c>
      <c r="AU670" s="222" t="s">
        <v>84</v>
      </c>
      <c r="AY670" s="18" t="s">
        <v>134</v>
      </c>
      <c r="BE670" s="223">
        <f>IF(N670="základní",J670,0)</f>
        <v>0</v>
      </c>
      <c r="BF670" s="223">
        <f>IF(N670="snížená",J670,0)</f>
        <v>0</v>
      </c>
      <c r="BG670" s="223">
        <f>IF(N670="zákl. přenesená",J670,0)</f>
        <v>0</v>
      </c>
      <c r="BH670" s="223">
        <f>IF(N670="sníž. přenesená",J670,0)</f>
        <v>0</v>
      </c>
      <c r="BI670" s="223">
        <f>IF(N670="nulová",J670,0)</f>
        <v>0</v>
      </c>
      <c r="BJ670" s="18" t="s">
        <v>82</v>
      </c>
      <c r="BK670" s="223">
        <f>ROUND(I670*H670,2)</f>
        <v>0</v>
      </c>
      <c r="BL670" s="18" t="s">
        <v>139</v>
      </c>
      <c r="BM670" s="222" t="s">
        <v>1206</v>
      </c>
    </row>
    <row r="671" s="12" customFormat="1">
      <c r="A671" s="12"/>
      <c r="B671" s="224"/>
      <c r="C671" s="225"/>
      <c r="D671" s="226" t="s">
        <v>154</v>
      </c>
      <c r="E671" s="227" t="s">
        <v>1</v>
      </c>
      <c r="F671" s="228" t="s">
        <v>82</v>
      </c>
      <c r="G671" s="225"/>
      <c r="H671" s="229">
        <v>1</v>
      </c>
      <c r="I671" s="230"/>
      <c r="J671" s="225"/>
      <c r="K671" s="225"/>
      <c r="L671" s="231"/>
      <c r="M671" s="232"/>
      <c r="N671" s="233"/>
      <c r="O671" s="233"/>
      <c r="P671" s="233"/>
      <c r="Q671" s="233"/>
      <c r="R671" s="233"/>
      <c r="S671" s="233"/>
      <c r="T671" s="234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T671" s="235" t="s">
        <v>154</v>
      </c>
      <c r="AU671" s="235" t="s">
        <v>84</v>
      </c>
      <c r="AV671" s="12" t="s">
        <v>84</v>
      </c>
      <c r="AW671" s="12" t="s">
        <v>31</v>
      </c>
      <c r="AX671" s="12" t="s">
        <v>74</v>
      </c>
      <c r="AY671" s="235" t="s">
        <v>134</v>
      </c>
    </row>
    <row r="672" s="14" customFormat="1">
      <c r="A672" s="14"/>
      <c r="B672" s="252"/>
      <c r="C672" s="253"/>
      <c r="D672" s="226" t="s">
        <v>154</v>
      </c>
      <c r="E672" s="254" t="s">
        <v>1</v>
      </c>
      <c r="F672" s="255" t="s">
        <v>1190</v>
      </c>
      <c r="G672" s="253"/>
      <c r="H672" s="254" t="s">
        <v>1</v>
      </c>
      <c r="I672" s="256"/>
      <c r="J672" s="253"/>
      <c r="K672" s="253"/>
      <c r="L672" s="257"/>
      <c r="M672" s="258"/>
      <c r="N672" s="259"/>
      <c r="O672" s="259"/>
      <c r="P672" s="259"/>
      <c r="Q672" s="259"/>
      <c r="R672" s="259"/>
      <c r="S672" s="259"/>
      <c r="T672" s="26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1" t="s">
        <v>154</v>
      </c>
      <c r="AU672" s="261" t="s">
        <v>84</v>
      </c>
      <c r="AV672" s="14" t="s">
        <v>82</v>
      </c>
      <c r="AW672" s="14" t="s">
        <v>31</v>
      </c>
      <c r="AX672" s="14" t="s">
        <v>74</v>
      </c>
      <c r="AY672" s="261" t="s">
        <v>134</v>
      </c>
    </row>
    <row r="673" s="14" customFormat="1">
      <c r="A673" s="14"/>
      <c r="B673" s="252"/>
      <c r="C673" s="253"/>
      <c r="D673" s="226" t="s">
        <v>154</v>
      </c>
      <c r="E673" s="254" t="s">
        <v>1</v>
      </c>
      <c r="F673" s="255" t="s">
        <v>1207</v>
      </c>
      <c r="G673" s="253"/>
      <c r="H673" s="254" t="s">
        <v>1</v>
      </c>
      <c r="I673" s="256"/>
      <c r="J673" s="253"/>
      <c r="K673" s="253"/>
      <c r="L673" s="257"/>
      <c r="M673" s="258"/>
      <c r="N673" s="259"/>
      <c r="O673" s="259"/>
      <c r="P673" s="259"/>
      <c r="Q673" s="259"/>
      <c r="R673" s="259"/>
      <c r="S673" s="259"/>
      <c r="T673" s="26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1" t="s">
        <v>154</v>
      </c>
      <c r="AU673" s="261" t="s">
        <v>84</v>
      </c>
      <c r="AV673" s="14" t="s">
        <v>82</v>
      </c>
      <c r="AW673" s="14" t="s">
        <v>31</v>
      </c>
      <c r="AX673" s="14" t="s">
        <v>74</v>
      </c>
      <c r="AY673" s="261" t="s">
        <v>134</v>
      </c>
    </row>
    <row r="674" s="14" customFormat="1">
      <c r="A674" s="14"/>
      <c r="B674" s="252"/>
      <c r="C674" s="253"/>
      <c r="D674" s="226" t="s">
        <v>154</v>
      </c>
      <c r="E674" s="254" t="s">
        <v>1</v>
      </c>
      <c r="F674" s="255" t="s">
        <v>1208</v>
      </c>
      <c r="G674" s="253"/>
      <c r="H674" s="254" t="s">
        <v>1</v>
      </c>
      <c r="I674" s="256"/>
      <c r="J674" s="253"/>
      <c r="K674" s="253"/>
      <c r="L674" s="257"/>
      <c r="M674" s="258"/>
      <c r="N674" s="259"/>
      <c r="O674" s="259"/>
      <c r="P674" s="259"/>
      <c r="Q674" s="259"/>
      <c r="R674" s="259"/>
      <c r="S674" s="259"/>
      <c r="T674" s="260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1" t="s">
        <v>154</v>
      </c>
      <c r="AU674" s="261" t="s">
        <v>84</v>
      </c>
      <c r="AV674" s="14" t="s">
        <v>82</v>
      </c>
      <c r="AW674" s="14" t="s">
        <v>31</v>
      </c>
      <c r="AX674" s="14" t="s">
        <v>74</v>
      </c>
      <c r="AY674" s="261" t="s">
        <v>134</v>
      </c>
    </row>
    <row r="675" s="14" customFormat="1">
      <c r="A675" s="14"/>
      <c r="B675" s="252"/>
      <c r="C675" s="253"/>
      <c r="D675" s="226" t="s">
        <v>154</v>
      </c>
      <c r="E675" s="254" t="s">
        <v>1</v>
      </c>
      <c r="F675" s="255" t="s">
        <v>1209</v>
      </c>
      <c r="G675" s="253"/>
      <c r="H675" s="254" t="s">
        <v>1</v>
      </c>
      <c r="I675" s="256"/>
      <c r="J675" s="253"/>
      <c r="K675" s="253"/>
      <c r="L675" s="257"/>
      <c r="M675" s="258"/>
      <c r="N675" s="259"/>
      <c r="O675" s="259"/>
      <c r="P675" s="259"/>
      <c r="Q675" s="259"/>
      <c r="R675" s="259"/>
      <c r="S675" s="259"/>
      <c r="T675" s="26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1" t="s">
        <v>154</v>
      </c>
      <c r="AU675" s="261" t="s">
        <v>84</v>
      </c>
      <c r="AV675" s="14" t="s">
        <v>82</v>
      </c>
      <c r="AW675" s="14" t="s">
        <v>31</v>
      </c>
      <c r="AX675" s="14" t="s">
        <v>74</v>
      </c>
      <c r="AY675" s="261" t="s">
        <v>134</v>
      </c>
    </row>
    <row r="676" s="13" customFormat="1">
      <c r="A676" s="13"/>
      <c r="B676" s="236"/>
      <c r="C676" s="237"/>
      <c r="D676" s="226" t="s">
        <v>154</v>
      </c>
      <c r="E676" s="238" t="s">
        <v>1</v>
      </c>
      <c r="F676" s="239" t="s">
        <v>156</v>
      </c>
      <c r="G676" s="237"/>
      <c r="H676" s="240">
        <v>1</v>
      </c>
      <c r="I676" s="241"/>
      <c r="J676" s="237"/>
      <c r="K676" s="237"/>
      <c r="L676" s="242"/>
      <c r="M676" s="243"/>
      <c r="N676" s="244"/>
      <c r="O676" s="244"/>
      <c r="P676" s="244"/>
      <c r="Q676" s="244"/>
      <c r="R676" s="244"/>
      <c r="S676" s="244"/>
      <c r="T676" s="24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6" t="s">
        <v>154</v>
      </c>
      <c r="AU676" s="246" t="s">
        <v>84</v>
      </c>
      <c r="AV676" s="13" t="s">
        <v>139</v>
      </c>
      <c r="AW676" s="13" t="s">
        <v>31</v>
      </c>
      <c r="AX676" s="13" t="s">
        <v>82</v>
      </c>
      <c r="AY676" s="246" t="s">
        <v>134</v>
      </c>
    </row>
    <row r="677" s="2" customFormat="1" ht="16.5" customHeight="1">
      <c r="A677" s="39"/>
      <c r="B677" s="40"/>
      <c r="C677" s="211" t="s">
        <v>1210</v>
      </c>
      <c r="D677" s="211" t="s">
        <v>135</v>
      </c>
      <c r="E677" s="212" t="s">
        <v>1211</v>
      </c>
      <c r="F677" s="213" t="s">
        <v>1212</v>
      </c>
      <c r="G677" s="214" t="s">
        <v>1100</v>
      </c>
      <c r="H677" s="215">
        <v>1</v>
      </c>
      <c r="I677" s="216"/>
      <c r="J677" s="217">
        <f>ROUND(I677*H677,2)</f>
        <v>0</v>
      </c>
      <c r="K677" s="213" t="s">
        <v>1</v>
      </c>
      <c r="L677" s="45"/>
      <c r="M677" s="218" t="s">
        <v>1</v>
      </c>
      <c r="N677" s="219" t="s">
        <v>39</v>
      </c>
      <c r="O677" s="92"/>
      <c r="P677" s="220">
        <f>O677*H677</f>
        <v>0</v>
      </c>
      <c r="Q677" s="220">
        <v>0</v>
      </c>
      <c r="R677" s="220">
        <f>Q677*H677</f>
        <v>0</v>
      </c>
      <c r="S677" s="220">
        <v>0</v>
      </c>
      <c r="T677" s="221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22" t="s">
        <v>139</v>
      </c>
      <c r="AT677" s="222" t="s">
        <v>135</v>
      </c>
      <c r="AU677" s="222" t="s">
        <v>84</v>
      </c>
      <c r="AY677" s="18" t="s">
        <v>134</v>
      </c>
      <c r="BE677" s="223">
        <f>IF(N677="základní",J677,0)</f>
        <v>0</v>
      </c>
      <c r="BF677" s="223">
        <f>IF(N677="snížená",J677,0)</f>
        <v>0</v>
      </c>
      <c r="BG677" s="223">
        <f>IF(N677="zákl. přenesená",J677,0)</f>
        <v>0</v>
      </c>
      <c r="BH677" s="223">
        <f>IF(N677="sníž. přenesená",J677,0)</f>
        <v>0</v>
      </c>
      <c r="BI677" s="223">
        <f>IF(N677="nulová",J677,0)</f>
        <v>0</v>
      </c>
      <c r="BJ677" s="18" t="s">
        <v>82</v>
      </c>
      <c r="BK677" s="223">
        <f>ROUND(I677*H677,2)</f>
        <v>0</v>
      </c>
      <c r="BL677" s="18" t="s">
        <v>139</v>
      </c>
      <c r="BM677" s="222" t="s">
        <v>1213</v>
      </c>
    </row>
    <row r="678" s="12" customFormat="1">
      <c r="A678" s="12"/>
      <c r="B678" s="224"/>
      <c r="C678" s="225"/>
      <c r="D678" s="226" t="s">
        <v>154</v>
      </c>
      <c r="E678" s="227" t="s">
        <v>1</v>
      </c>
      <c r="F678" s="228" t="s">
        <v>82</v>
      </c>
      <c r="G678" s="225"/>
      <c r="H678" s="229">
        <v>1</v>
      </c>
      <c r="I678" s="230"/>
      <c r="J678" s="225"/>
      <c r="K678" s="225"/>
      <c r="L678" s="231"/>
      <c r="M678" s="232"/>
      <c r="N678" s="233"/>
      <c r="O678" s="233"/>
      <c r="P678" s="233"/>
      <c r="Q678" s="233"/>
      <c r="R678" s="233"/>
      <c r="S678" s="233"/>
      <c r="T678" s="234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T678" s="235" t="s">
        <v>154</v>
      </c>
      <c r="AU678" s="235" t="s">
        <v>84</v>
      </c>
      <c r="AV678" s="12" t="s">
        <v>84</v>
      </c>
      <c r="AW678" s="12" t="s">
        <v>31</v>
      </c>
      <c r="AX678" s="12" t="s">
        <v>74</v>
      </c>
      <c r="AY678" s="235" t="s">
        <v>134</v>
      </c>
    </row>
    <row r="679" s="13" customFormat="1">
      <c r="A679" s="13"/>
      <c r="B679" s="236"/>
      <c r="C679" s="237"/>
      <c r="D679" s="226" t="s">
        <v>154</v>
      </c>
      <c r="E679" s="238" t="s">
        <v>1</v>
      </c>
      <c r="F679" s="239" t="s">
        <v>156</v>
      </c>
      <c r="G679" s="237"/>
      <c r="H679" s="240">
        <v>1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6" t="s">
        <v>154</v>
      </c>
      <c r="AU679" s="246" t="s">
        <v>84</v>
      </c>
      <c r="AV679" s="13" t="s">
        <v>139</v>
      </c>
      <c r="AW679" s="13" t="s">
        <v>31</v>
      </c>
      <c r="AX679" s="13" t="s">
        <v>82</v>
      </c>
      <c r="AY679" s="246" t="s">
        <v>134</v>
      </c>
    </row>
    <row r="680" s="2" customFormat="1" ht="16.5" customHeight="1">
      <c r="A680" s="39"/>
      <c r="B680" s="40"/>
      <c r="C680" s="211" t="s">
        <v>506</v>
      </c>
      <c r="D680" s="211" t="s">
        <v>135</v>
      </c>
      <c r="E680" s="212" t="s">
        <v>1214</v>
      </c>
      <c r="F680" s="213" t="s">
        <v>1215</v>
      </c>
      <c r="G680" s="214" t="s">
        <v>1100</v>
      </c>
      <c r="H680" s="215">
        <v>1</v>
      </c>
      <c r="I680" s="216"/>
      <c r="J680" s="217">
        <f>ROUND(I680*H680,2)</f>
        <v>0</v>
      </c>
      <c r="K680" s="213" t="s">
        <v>1</v>
      </c>
      <c r="L680" s="45"/>
      <c r="M680" s="218" t="s">
        <v>1</v>
      </c>
      <c r="N680" s="219" t="s">
        <v>39</v>
      </c>
      <c r="O680" s="92"/>
      <c r="P680" s="220">
        <f>O680*H680</f>
        <v>0</v>
      </c>
      <c r="Q680" s="220">
        <v>0</v>
      </c>
      <c r="R680" s="220">
        <f>Q680*H680</f>
        <v>0</v>
      </c>
      <c r="S680" s="220">
        <v>0</v>
      </c>
      <c r="T680" s="221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22" t="s">
        <v>139</v>
      </c>
      <c r="AT680" s="222" t="s">
        <v>135</v>
      </c>
      <c r="AU680" s="222" t="s">
        <v>84</v>
      </c>
      <c r="AY680" s="18" t="s">
        <v>134</v>
      </c>
      <c r="BE680" s="223">
        <f>IF(N680="základní",J680,0)</f>
        <v>0</v>
      </c>
      <c r="BF680" s="223">
        <f>IF(N680="snížená",J680,0)</f>
        <v>0</v>
      </c>
      <c r="BG680" s="223">
        <f>IF(N680="zákl. přenesená",J680,0)</f>
        <v>0</v>
      </c>
      <c r="BH680" s="223">
        <f>IF(N680="sníž. přenesená",J680,0)</f>
        <v>0</v>
      </c>
      <c r="BI680" s="223">
        <f>IF(N680="nulová",J680,0)</f>
        <v>0</v>
      </c>
      <c r="BJ680" s="18" t="s">
        <v>82</v>
      </c>
      <c r="BK680" s="223">
        <f>ROUND(I680*H680,2)</f>
        <v>0</v>
      </c>
      <c r="BL680" s="18" t="s">
        <v>139</v>
      </c>
      <c r="BM680" s="222" t="s">
        <v>1216</v>
      </c>
    </row>
    <row r="681" s="2" customFormat="1" ht="21.75" customHeight="1">
      <c r="A681" s="39"/>
      <c r="B681" s="40"/>
      <c r="C681" s="211" t="s">
        <v>1217</v>
      </c>
      <c r="D681" s="211" t="s">
        <v>135</v>
      </c>
      <c r="E681" s="212" t="s">
        <v>1218</v>
      </c>
      <c r="F681" s="213" t="s">
        <v>1219</v>
      </c>
      <c r="G681" s="214" t="s">
        <v>1100</v>
      </c>
      <c r="H681" s="215">
        <v>1</v>
      </c>
      <c r="I681" s="216"/>
      <c r="J681" s="217">
        <f>ROUND(I681*H681,2)</f>
        <v>0</v>
      </c>
      <c r="K681" s="213" t="s">
        <v>1</v>
      </c>
      <c r="L681" s="45"/>
      <c r="M681" s="218" t="s">
        <v>1</v>
      </c>
      <c r="N681" s="219" t="s">
        <v>39</v>
      </c>
      <c r="O681" s="92"/>
      <c r="P681" s="220">
        <f>O681*H681</f>
        <v>0</v>
      </c>
      <c r="Q681" s="220">
        <v>0</v>
      </c>
      <c r="R681" s="220">
        <f>Q681*H681</f>
        <v>0</v>
      </c>
      <c r="S681" s="220">
        <v>0</v>
      </c>
      <c r="T681" s="221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22" t="s">
        <v>139</v>
      </c>
      <c r="AT681" s="222" t="s">
        <v>135</v>
      </c>
      <c r="AU681" s="222" t="s">
        <v>84</v>
      </c>
      <c r="AY681" s="18" t="s">
        <v>134</v>
      </c>
      <c r="BE681" s="223">
        <f>IF(N681="základní",J681,0)</f>
        <v>0</v>
      </c>
      <c r="BF681" s="223">
        <f>IF(N681="snížená",J681,0)</f>
        <v>0</v>
      </c>
      <c r="BG681" s="223">
        <f>IF(N681="zákl. přenesená",J681,0)</f>
        <v>0</v>
      </c>
      <c r="BH681" s="223">
        <f>IF(N681="sníž. přenesená",J681,0)</f>
        <v>0</v>
      </c>
      <c r="BI681" s="223">
        <f>IF(N681="nulová",J681,0)</f>
        <v>0</v>
      </c>
      <c r="BJ681" s="18" t="s">
        <v>82</v>
      </c>
      <c r="BK681" s="223">
        <f>ROUND(I681*H681,2)</f>
        <v>0</v>
      </c>
      <c r="BL681" s="18" t="s">
        <v>139</v>
      </c>
      <c r="BM681" s="222" t="s">
        <v>1220</v>
      </c>
    </row>
    <row r="682" s="12" customFormat="1">
      <c r="A682" s="12"/>
      <c r="B682" s="224"/>
      <c r="C682" s="225"/>
      <c r="D682" s="226" t="s">
        <v>154</v>
      </c>
      <c r="E682" s="227" t="s">
        <v>1</v>
      </c>
      <c r="F682" s="228" t="s">
        <v>82</v>
      </c>
      <c r="G682" s="225"/>
      <c r="H682" s="229">
        <v>1</v>
      </c>
      <c r="I682" s="230"/>
      <c r="J682" s="225"/>
      <c r="K682" s="225"/>
      <c r="L682" s="231"/>
      <c r="M682" s="232"/>
      <c r="N682" s="233"/>
      <c r="O682" s="233"/>
      <c r="P682" s="233"/>
      <c r="Q682" s="233"/>
      <c r="R682" s="233"/>
      <c r="S682" s="233"/>
      <c r="T682" s="234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T682" s="235" t="s">
        <v>154</v>
      </c>
      <c r="AU682" s="235" t="s">
        <v>84</v>
      </c>
      <c r="AV682" s="12" t="s">
        <v>84</v>
      </c>
      <c r="AW682" s="12" t="s">
        <v>31</v>
      </c>
      <c r="AX682" s="12" t="s">
        <v>74</v>
      </c>
      <c r="AY682" s="235" t="s">
        <v>134</v>
      </c>
    </row>
    <row r="683" s="14" customFormat="1">
      <c r="A683" s="14"/>
      <c r="B683" s="252"/>
      <c r="C683" s="253"/>
      <c r="D683" s="226" t="s">
        <v>154</v>
      </c>
      <c r="E683" s="254" t="s">
        <v>1</v>
      </c>
      <c r="F683" s="255" t="s">
        <v>1190</v>
      </c>
      <c r="G683" s="253"/>
      <c r="H683" s="254" t="s">
        <v>1</v>
      </c>
      <c r="I683" s="256"/>
      <c r="J683" s="253"/>
      <c r="K683" s="253"/>
      <c r="L683" s="257"/>
      <c r="M683" s="258"/>
      <c r="N683" s="259"/>
      <c r="O683" s="259"/>
      <c r="P683" s="259"/>
      <c r="Q683" s="259"/>
      <c r="R683" s="259"/>
      <c r="S683" s="259"/>
      <c r="T683" s="26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1" t="s">
        <v>154</v>
      </c>
      <c r="AU683" s="261" t="s">
        <v>84</v>
      </c>
      <c r="AV683" s="14" t="s">
        <v>82</v>
      </c>
      <c r="AW683" s="14" t="s">
        <v>31</v>
      </c>
      <c r="AX683" s="14" t="s">
        <v>74</v>
      </c>
      <c r="AY683" s="261" t="s">
        <v>134</v>
      </c>
    </row>
    <row r="684" s="14" customFormat="1">
      <c r="A684" s="14"/>
      <c r="B684" s="252"/>
      <c r="C684" s="253"/>
      <c r="D684" s="226" t="s">
        <v>154</v>
      </c>
      <c r="E684" s="254" t="s">
        <v>1</v>
      </c>
      <c r="F684" s="255" t="s">
        <v>1221</v>
      </c>
      <c r="G684" s="253"/>
      <c r="H684" s="254" t="s">
        <v>1</v>
      </c>
      <c r="I684" s="256"/>
      <c r="J684" s="253"/>
      <c r="K684" s="253"/>
      <c r="L684" s="257"/>
      <c r="M684" s="258"/>
      <c r="N684" s="259"/>
      <c r="O684" s="259"/>
      <c r="P684" s="259"/>
      <c r="Q684" s="259"/>
      <c r="R684" s="259"/>
      <c r="S684" s="259"/>
      <c r="T684" s="26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1" t="s">
        <v>154</v>
      </c>
      <c r="AU684" s="261" t="s">
        <v>84</v>
      </c>
      <c r="AV684" s="14" t="s">
        <v>82</v>
      </c>
      <c r="AW684" s="14" t="s">
        <v>31</v>
      </c>
      <c r="AX684" s="14" t="s">
        <v>74</v>
      </c>
      <c r="AY684" s="261" t="s">
        <v>134</v>
      </c>
    </row>
    <row r="685" s="14" customFormat="1">
      <c r="A685" s="14"/>
      <c r="B685" s="252"/>
      <c r="C685" s="253"/>
      <c r="D685" s="226" t="s">
        <v>154</v>
      </c>
      <c r="E685" s="254" t="s">
        <v>1</v>
      </c>
      <c r="F685" s="255" t="s">
        <v>1222</v>
      </c>
      <c r="G685" s="253"/>
      <c r="H685" s="254" t="s">
        <v>1</v>
      </c>
      <c r="I685" s="256"/>
      <c r="J685" s="253"/>
      <c r="K685" s="253"/>
      <c r="L685" s="257"/>
      <c r="M685" s="258"/>
      <c r="N685" s="259"/>
      <c r="O685" s="259"/>
      <c r="P685" s="259"/>
      <c r="Q685" s="259"/>
      <c r="R685" s="259"/>
      <c r="S685" s="259"/>
      <c r="T685" s="260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1" t="s">
        <v>154</v>
      </c>
      <c r="AU685" s="261" t="s">
        <v>84</v>
      </c>
      <c r="AV685" s="14" t="s">
        <v>82</v>
      </c>
      <c r="AW685" s="14" t="s">
        <v>31</v>
      </c>
      <c r="AX685" s="14" t="s">
        <v>74</v>
      </c>
      <c r="AY685" s="261" t="s">
        <v>134</v>
      </c>
    </row>
    <row r="686" s="13" customFormat="1">
      <c r="A686" s="13"/>
      <c r="B686" s="236"/>
      <c r="C686" s="237"/>
      <c r="D686" s="226" t="s">
        <v>154</v>
      </c>
      <c r="E686" s="238" t="s">
        <v>1</v>
      </c>
      <c r="F686" s="239" t="s">
        <v>156</v>
      </c>
      <c r="G686" s="237"/>
      <c r="H686" s="240">
        <v>1</v>
      </c>
      <c r="I686" s="241"/>
      <c r="J686" s="237"/>
      <c r="K686" s="237"/>
      <c r="L686" s="242"/>
      <c r="M686" s="243"/>
      <c r="N686" s="244"/>
      <c r="O686" s="244"/>
      <c r="P686" s="244"/>
      <c r="Q686" s="244"/>
      <c r="R686" s="244"/>
      <c r="S686" s="244"/>
      <c r="T686" s="24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6" t="s">
        <v>154</v>
      </c>
      <c r="AU686" s="246" t="s">
        <v>84</v>
      </c>
      <c r="AV686" s="13" t="s">
        <v>139</v>
      </c>
      <c r="AW686" s="13" t="s">
        <v>31</v>
      </c>
      <c r="AX686" s="13" t="s">
        <v>82</v>
      </c>
      <c r="AY686" s="246" t="s">
        <v>134</v>
      </c>
    </row>
    <row r="687" s="11" customFormat="1" ht="22.8" customHeight="1">
      <c r="A687" s="11"/>
      <c r="B687" s="197"/>
      <c r="C687" s="198"/>
      <c r="D687" s="199" t="s">
        <v>73</v>
      </c>
      <c r="E687" s="279" t="s">
        <v>1223</v>
      </c>
      <c r="F687" s="279" t="s">
        <v>1224</v>
      </c>
      <c r="G687" s="198"/>
      <c r="H687" s="198"/>
      <c r="I687" s="201"/>
      <c r="J687" s="280">
        <f>BK687</f>
        <v>0</v>
      </c>
      <c r="K687" s="198"/>
      <c r="L687" s="203"/>
      <c r="M687" s="204"/>
      <c r="N687" s="205"/>
      <c r="O687" s="205"/>
      <c r="P687" s="206">
        <f>SUM(P688:P705)</f>
        <v>0</v>
      </c>
      <c r="Q687" s="205"/>
      <c r="R687" s="206">
        <f>SUM(R688:R705)</f>
        <v>0</v>
      </c>
      <c r="S687" s="205"/>
      <c r="T687" s="207">
        <f>SUM(T688:T705)</f>
        <v>0</v>
      </c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R687" s="208" t="s">
        <v>139</v>
      </c>
      <c r="AT687" s="209" t="s">
        <v>73</v>
      </c>
      <c r="AU687" s="209" t="s">
        <v>82</v>
      </c>
      <c r="AY687" s="208" t="s">
        <v>134</v>
      </c>
      <c r="BK687" s="210">
        <f>SUM(BK688:BK705)</f>
        <v>0</v>
      </c>
    </row>
    <row r="688" s="2" customFormat="1" ht="16.5" customHeight="1">
      <c r="A688" s="39"/>
      <c r="B688" s="40"/>
      <c r="C688" s="211" t="s">
        <v>512</v>
      </c>
      <c r="D688" s="211" t="s">
        <v>135</v>
      </c>
      <c r="E688" s="212" t="s">
        <v>1225</v>
      </c>
      <c r="F688" s="213" t="s">
        <v>1226</v>
      </c>
      <c r="G688" s="214" t="s">
        <v>1100</v>
      </c>
      <c r="H688" s="215">
        <v>1</v>
      </c>
      <c r="I688" s="216"/>
      <c r="J688" s="217">
        <f>ROUND(I688*H688,2)</f>
        <v>0</v>
      </c>
      <c r="K688" s="213" t="s">
        <v>1</v>
      </c>
      <c r="L688" s="45"/>
      <c r="M688" s="218" t="s">
        <v>1</v>
      </c>
      <c r="N688" s="219" t="s">
        <v>39</v>
      </c>
      <c r="O688" s="92"/>
      <c r="P688" s="220">
        <f>O688*H688</f>
        <v>0</v>
      </c>
      <c r="Q688" s="220">
        <v>0</v>
      </c>
      <c r="R688" s="220">
        <f>Q688*H688</f>
        <v>0</v>
      </c>
      <c r="S688" s="220">
        <v>0</v>
      </c>
      <c r="T688" s="221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22" t="s">
        <v>1227</v>
      </c>
      <c r="AT688" s="222" t="s">
        <v>135</v>
      </c>
      <c r="AU688" s="222" t="s">
        <v>84</v>
      </c>
      <c r="AY688" s="18" t="s">
        <v>134</v>
      </c>
      <c r="BE688" s="223">
        <f>IF(N688="základní",J688,0)</f>
        <v>0</v>
      </c>
      <c r="BF688" s="223">
        <f>IF(N688="snížená",J688,0)</f>
        <v>0</v>
      </c>
      <c r="BG688" s="223">
        <f>IF(N688="zákl. přenesená",J688,0)</f>
        <v>0</v>
      </c>
      <c r="BH688" s="223">
        <f>IF(N688="sníž. přenesená",J688,0)</f>
        <v>0</v>
      </c>
      <c r="BI688" s="223">
        <f>IF(N688="nulová",J688,0)</f>
        <v>0</v>
      </c>
      <c r="BJ688" s="18" t="s">
        <v>82</v>
      </c>
      <c r="BK688" s="223">
        <f>ROUND(I688*H688,2)</f>
        <v>0</v>
      </c>
      <c r="BL688" s="18" t="s">
        <v>1227</v>
      </c>
      <c r="BM688" s="222" t="s">
        <v>1228</v>
      </c>
    </row>
    <row r="689" s="2" customFormat="1" ht="16.5" customHeight="1">
      <c r="A689" s="39"/>
      <c r="B689" s="40"/>
      <c r="C689" s="211" t="s">
        <v>1229</v>
      </c>
      <c r="D689" s="211" t="s">
        <v>135</v>
      </c>
      <c r="E689" s="212" t="s">
        <v>1230</v>
      </c>
      <c r="F689" s="213" t="s">
        <v>1231</v>
      </c>
      <c r="G689" s="214" t="s">
        <v>1100</v>
      </c>
      <c r="H689" s="215">
        <v>1</v>
      </c>
      <c r="I689" s="216"/>
      <c r="J689" s="217">
        <f>ROUND(I689*H689,2)</f>
        <v>0</v>
      </c>
      <c r="K689" s="213" t="s">
        <v>1</v>
      </c>
      <c r="L689" s="45"/>
      <c r="M689" s="218" t="s">
        <v>1</v>
      </c>
      <c r="N689" s="219" t="s">
        <v>39</v>
      </c>
      <c r="O689" s="92"/>
      <c r="P689" s="220">
        <f>O689*H689</f>
        <v>0</v>
      </c>
      <c r="Q689" s="220">
        <v>0</v>
      </c>
      <c r="R689" s="220">
        <f>Q689*H689</f>
        <v>0</v>
      </c>
      <c r="S689" s="220">
        <v>0</v>
      </c>
      <c r="T689" s="221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22" t="s">
        <v>1227</v>
      </c>
      <c r="AT689" s="222" t="s">
        <v>135</v>
      </c>
      <c r="AU689" s="222" t="s">
        <v>84</v>
      </c>
      <c r="AY689" s="18" t="s">
        <v>134</v>
      </c>
      <c r="BE689" s="223">
        <f>IF(N689="základní",J689,0)</f>
        <v>0</v>
      </c>
      <c r="BF689" s="223">
        <f>IF(N689="snížená",J689,0)</f>
        <v>0</v>
      </c>
      <c r="BG689" s="223">
        <f>IF(N689="zákl. přenesená",J689,0)</f>
        <v>0</v>
      </c>
      <c r="BH689" s="223">
        <f>IF(N689="sníž. přenesená",J689,0)</f>
        <v>0</v>
      </c>
      <c r="BI689" s="223">
        <f>IF(N689="nulová",J689,0)</f>
        <v>0</v>
      </c>
      <c r="BJ689" s="18" t="s">
        <v>82</v>
      </c>
      <c r="BK689" s="223">
        <f>ROUND(I689*H689,2)</f>
        <v>0</v>
      </c>
      <c r="BL689" s="18" t="s">
        <v>1227</v>
      </c>
      <c r="BM689" s="222" t="s">
        <v>1232</v>
      </c>
    </row>
    <row r="690" s="2" customFormat="1" ht="21.75" customHeight="1">
      <c r="A690" s="39"/>
      <c r="B690" s="40"/>
      <c r="C690" s="211" t="s">
        <v>518</v>
      </c>
      <c r="D690" s="211" t="s">
        <v>135</v>
      </c>
      <c r="E690" s="212" t="s">
        <v>1233</v>
      </c>
      <c r="F690" s="213" t="s">
        <v>1234</v>
      </c>
      <c r="G690" s="214" t="s">
        <v>1235</v>
      </c>
      <c r="H690" s="215">
        <v>1</v>
      </c>
      <c r="I690" s="216"/>
      <c r="J690" s="217">
        <f>ROUND(I690*H690,2)</f>
        <v>0</v>
      </c>
      <c r="K690" s="213" t="s">
        <v>1</v>
      </c>
      <c r="L690" s="45"/>
      <c r="M690" s="218" t="s">
        <v>1</v>
      </c>
      <c r="N690" s="219" t="s">
        <v>39</v>
      </c>
      <c r="O690" s="92"/>
      <c r="P690" s="220">
        <f>O690*H690</f>
        <v>0</v>
      </c>
      <c r="Q690" s="220">
        <v>0</v>
      </c>
      <c r="R690" s="220">
        <f>Q690*H690</f>
        <v>0</v>
      </c>
      <c r="S690" s="220">
        <v>0</v>
      </c>
      <c r="T690" s="221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22" t="s">
        <v>1227</v>
      </c>
      <c r="AT690" s="222" t="s">
        <v>135</v>
      </c>
      <c r="AU690" s="222" t="s">
        <v>84</v>
      </c>
      <c r="AY690" s="18" t="s">
        <v>134</v>
      </c>
      <c r="BE690" s="223">
        <f>IF(N690="základní",J690,0)</f>
        <v>0</v>
      </c>
      <c r="BF690" s="223">
        <f>IF(N690="snížená",J690,0)</f>
        <v>0</v>
      </c>
      <c r="BG690" s="223">
        <f>IF(N690="zákl. přenesená",J690,0)</f>
        <v>0</v>
      </c>
      <c r="BH690" s="223">
        <f>IF(N690="sníž. přenesená",J690,0)</f>
        <v>0</v>
      </c>
      <c r="BI690" s="223">
        <f>IF(N690="nulová",J690,0)</f>
        <v>0</v>
      </c>
      <c r="BJ690" s="18" t="s">
        <v>82</v>
      </c>
      <c r="BK690" s="223">
        <f>ROUND(I690*H690,2)</f>
        <v>0</v>
      </c>
      <c r="BL690" s="18" t="s">
        <v>1227</v>
      </c>
      <c r="BM690" s="222" t="s">
        <v>1236</v>
      </c>
    </row>
    <row r="691" s="2" customFormat="1" ht="16.5" customHeight="1">
      <c r="A691" s="39"/>
      <c r="B691" s="40"/>
      <c r="C691" s="211" t="s">
        <v>1237</v>
      </c>
      <c r="D691" s="211" t="s">
        <v>135</v>
      </c>
      <c r="E691" s="212" t="s">
        <v>1238</v>
      </c>
      <c r="F691" s="213" t="s">
        <v>1239</v>
      </c>
      <c r="G691" s="214" t="s">
        <v>1100</v>
      </c>
      <c r="H691" s="215">
        <v>1</v>
      </c>
      <c r="I691" s="216"/>
      <c r="J691" s="217">
        <f>ROUND(I691*H691,2)</f>
        <v>0</v>
      </c>
      <c r="K691" s="213" t="s">
        <v>1</v>
      </c>
      <c r="L691" s="45"/>
      <c r="M691" s="218" t="s">
        <v>1</v>
      </c>
      <c r="N691" s="219" t="s">
        <v>39</v>
      </c>
      <c r="O691" s="92"/>
      <c r="P691" s="220">
        <f>O691*H691</f>
        <v>0</v>
      </c>
      <c r="Q691" s="220">
        <v>0</v>
      </c>
      <c r="R691" s="220">
        <f>Q691*H691</f>
        <v>0</v>
      </c>
      <c r="S691" s="220">
        <v>0</v>
      </c>
      <c r="T691" s="221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22" t="s">
        <v>1227</v>
      </c>
      <c r="AT691" s="222" t="s">
        <v>135</v>
      </c>
      <c r="AU691" s="222" t="s">
        <v>84</v>
      </c>
      <c r="AY691" s="18" t="s">
        <v>134</v>
      </c>
      <c r="BE691" s="223">
        <f>IF(N691="základní",J691,0)</f>
        <v>0</v>
      </c>
      <c r="BF691" s="223">
        <f>IF(N691="snížená",J691,0)</f>
        <v>0</v>
      </c>
      <c r="BG691" s="223">
        <f>IF(N691="zákl. přenesená",J691,0)</f>
        <v>0</v>
      </c>
      <c r="BH691" s="223">
        <f>IF(N691="sníž. přenesená",J691,0)</f>
        <v>0</v>
      </c>
      <c r="BI691" s="223">
        <f>IF(N691="nulová",J691,0)</f>
        <v>0</v>
      </c>
      <c r="BJ691" s="18" t="s">
        <v>82</v>
      </c>
      <c r="BK691" s="223">
        <f>ROUND(I691*H691,2)</f>
        <v>0</v>
      </c>
      <c r="BL691" s="18" t="s">
        <v>1227</v>
      </c>
      <c r="BM691" s="222" t="s">
        <v>1240</v>
      </c>
    </row>
    <row r="692" s="12" customFormat="1">
      <c r="A692" s="12"/>
      <c r="B692" s="224"/>
      <c r="C692" s="225"/>
      <c r="D692" s="226" t="s">
        <v>154</v>
      </c>
      <c r="E692" s="227" t="s">
        <v>1</v>
      </c>
      <c r="F692" s="228" t="s">
        <v>82</v>
      </c>
      <c r="G692" s="225"/>
      <c r="H692" s="229">
        <v>1</v>
      </c>
      <c r="I692" s="230"/>
      <c r="J692" s="225"/>
      <c r="K692" s="225"/>
      <c r="L692" s="231"/>
      <c r="M692" s="232"/>
      <c r="N692" s="233"/>
      <c r="O692" s="233"/>
      <c r="P692" s="233"/>
      <c r="Q692" s="233"/>
      <c r="R692" s="233"/>
      <c r="S692" s="233"/>
      <c r="T692" s="234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T692" s="235" t="s">
        <v>154</v>
      </c>
      <c r="AU692" s="235" t="s">
        <v>84</v>
      </c>
      <c r="AV692" s="12" t="s">
        <v>84</v>
      </c>
      <c r="AW692" s="12" t="s">
        <v>31</v>
      </c>
      <c r="AX692" s="12" t="s">
        <v>74</v>
      </c>
      <c r="AY692" s="235" t="s">
        <v>134</v>
      </c>
    </row>
    <row r="693" s="14" customFormat="1">
      <c r="A693" s="14"/>
      <c r="B693" s="252"/>
      <c r="C693" s="253"/>
      <c r="D693" s="226" t="s">
        <v>154</v>
      </c>
      <c r="E693" s="254" t="s">
        <v>1</v>
      </c>
      <c r="F693" s="255" t="s">
        <v>1190</v>
      </c>
      <c r="G693" s="253"/>
      <c r="H693" s="254" t="s">
        <v>1</v>
      </c>
      <c r="I693" s="256"/>
      <c r="J693" s="253"/>
      <c r="K693" s="253"/>
      <c r="L693" s="257"/>
      <c r="M693" s="258"/>
      <c r="N693" s="259"/>
      <c r="O693" s="259"/>
      <c r="P693" s="259"/>
      <c r="Q693" s="259"/>
      <c r="R693" s="259"/>
      <c r="S693" s="259"/>
      <c r="T693" s="260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1" t="s">
        <v>154</v>
      </c>
      <c r="AU693" s="261" t="s">
        <v>84</v>
      </c>
      <c r="AV693" s="14" t="s">
        <v>82</v>
      </c>
      <c r="AW693" s="14" t="s">
        <v>31</v>
      </c>
      <c r="AX693" s="14" t="s">
        <v>74</v>
      </c>
      <c r="AY693" s="261" t="s">
        <v>134</v>
      </c>
    </row>
    <row r="694" s="14" customFormat="1">
      <c r="A694" s="14"/>
      <c r="B694" s="252"/>
      <c r="C694" s="253"/>
      <c r="D694" s="226" t="s">
        <v>154</v>
      </c>
      <c r="E694" s="254" t="s">
        <v>1</v>
      </c>
      <c r="F694" s="255" t="s">
        <v>1241</v>
      </c>
      <c r="G694" s="253"/>
      <c r="H694" s="254" t="s">
        <v>1</v>
      </c>
      <c r="I694" s="256"/>
      <c r="J694" s="253"/>
      <c r="K694" s="253"/>
      <c r="L694" s="257"/>
      <c r="M694" s="258"/>
      <c r="N694" s="259"/>
      <c r="O694" s="259"/>
      <c r="P694" s="259"/>
      <c r="Q694" s="259"/>
      <c r="R694" s="259"/>
      <c r="S694" s="259"/>
      <c r="T694" s="260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1" t="s">
        <v>154</v>
      </c>
      <c r="AU694" s="261" t="s">
        <v>84</v>
      </c>
      <c r="AV694" s="14" t="s">
        <v>82</v>
      </c>
      <c r="AW694" s="14" t="s">
        <v>31</v>
      </c>
      <c r="AX694" s="14" t="s">
        <v>74</v>
      </c>
      <c r="AY694" s="261" t="s">
        <v>134</v>
      </c>
    </row>
    <row r="695" s="14" customFormat="1">
      <c r="A695" s="14"/>
      <c r="B695" s="252"/>
      <c r="C695" s="253"/>
      <c r="D695" s="226" t="s">
        <v>154</v>
      </c>
      <c r="E695" s="254" t="s">
        <v>1</v>
      </c>
      <c r="F695" s="255" t="s">
        <v>1242</v>
      </c>
      <c r="G695" s="253"/>
      <c r="H695" s="254" t="s">
        <v>1</v>
      </c>
      <c r="I695" s="256"/>
      <c r="J695" s="253"/>
      <c r="K695" s="253"/>
      <c r="L695" s="257"/>
      <c r="M695" s="258"/>
      <c r="N695" s="259"/>
      <c r="O695" s="259"/>
      <c r="P695" s="259"/>
      <c r="Q695" s="259"/>
      <c r="R695" s="259"/>
      <c r="S695" s="259"/>
      <c r="T695" s="26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1" t="s">
        <v>154</v>
      </c>
      <c r="AU695" s="261" t="s">
        <v>84</v>
      </c>
      <c r="AV695" s="14" t="s">
        <v>82</v>
      </c>
      <c r="AW695" s="14" t="s">
        <v>31</v>
      </c>
      <c r="AX695" s="14" t="s">
        <v>74</v>
      </c>
      <c r="AY695" s="261" t="s">
        <v>134</v>
      </c>
    </row>
    <row r="696" s="14" customFormat="1">
      <c r="A696" s="14"/>
      <c r="B696" s="252"/>
      <c r="C696" s="253"/>
      <c r="D696" s="226" t="s">
        <v>154</v>
      </c>
      <c r="E696" s="254" t="s">
        <v>1</v>
      </c>
      <c r="F696" s="255" t="s">
        <v>1243</v>
      </c>
      <c r="G696" s="253"/>
      <c r="H696" s="254" t="s">
        <v>1</v>
      </c>
      <c r="I696" s="256"/>
      <c r="J696" s="253"/>
      <c r="K696" s="253"/>
      <c r="L696" s="257"/>
      <c r="M696" s="258"/>
      <c r="N696" s="259"/>
      <c r="O696" s="259"/>
      <c r="P696" s="259"/>
      <c r="Q696" s="259"/>
      <c r="R696" s="259"/>
      <c r="S696" s="259"/>
      <c r="T696" s="260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1" t="s">
        <v>154</v>
      </c>
      <c r="AU696" s="261" t="s">
        <v>84</v>
      </c>
      <c r="AV696" s="14" t="s">
        <v>82</v>
      </c>
      <c r="AW696" s="14" t="s">
        <v>31</v>
      </c>
      <c r="AX696" s="14" t="s">
        <v>74</v>
      </c>
      <c r="AY696" s="261" t="s">
        <v>134</v>
      </c>
    </row>
    <row r="697" s="13" customFormat="1">
      <c r="A697" s="13"/>
      <c r="B697" s="236"/>
      <c r="C697" s="237"/>
      <c r="D697" s="226" t="s">
        <v>154</v>
      </c>
      <c r="E697" s="238" t="s">
        <v>1</v>
      </c>
      <c r="F697" s="239" t="s">
        <v>156</v>
      </c>
      <c r="G697" s="237"/>
      <c r="H697" s="240">
        <v>1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6" t="s">
        <v>154</v>
      </c>
      <c r="AU697" s="246" t="s">
        <v>84</v>
      </c>
      <c r="AV697" s="13" t="s">
        <v>139</v>
      </c>
      <c r="AW697" s="13" t="s">
        <v>31</v>
      </c>
      <c r="AX697" s="13" t="s">
        <v>82</v>
      </c>
      <c r="AY697" s="246" t="s">
        <v>134</v>
      </c>
    </row>
    <row r="698" s="2" customFormat="1" ht="24.15" customHeight="1">
      <c r="A698" s="39"/>
      <c r="B698" s="40"/>
      <c r="C698" s="211" t="s">
        <v>523</v>
      </c>
      <c r="D698" s="211" t="s">
        <v>135</v>
      </c>
      <c r="E698" s="212" t="s">
        <v>1244</v>
      </c>
      <c r="F698" s="213" t="s">
        <v>1245</v>
      </c>
      <c r="G698" s="214" t="s">
        <v>1100</v>
      </c>
      <c r="H698" s="215">
        <v>1</v>
      </c>
      <c r="I698" s="216"/>
      <c r="J698" s="217">
        <f>ROUND(I698*H698,2)</f>
        <v>0</v>
      </c>
      <c r="K698" s="213" t="s">
        <v>1</v>
      </c>
      <c r="L698" s="45"/>
      <c r="M698" s="218" t="s">
        <v>1</v>
      </c>
      <c r="N698" s="219" t="s">
        <v>39</v>
      </c>
      <c r="O698" s="92"/>
      <c r="P698" s="220">
        <f>O698*H698</f>
        <v>0</v>
      </c>
      <c r="Q698" s="220">
        <v>0</v>
      </c>
      <c r="R698" s="220">
        <f>Q698*H698</f>
        <v>0</v>
      </c>
      <c r="S698" s="220">
        <v>0</v>
      </c>
      <c r="T698" s="221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2" t="s">
        <v>1227</v>
      </c>
      <c r="AT698" s="222" t="s">
        <v>135</v>
      </c>
      <c r="AU698" s="222" t="s">
        <v>84</v>
      </c>
      <c r="AY698" s="18" t="s">
        <v>134</v>
      </c>
      <c r="BE698" s="223">
        <f>IF(N698="základní",J698,0)</f>
        <v>0</v>
      </c>
      <c r="BF698" s="223">
        <f>IF(N698="snížená",J698,0)</f>
        <v>0</v>
      </c>
      <c r="BG698" s="223">
        <f>IF(N698="zákl. přenesená",J698,0)</f>
        <v>0</v>
      </c>
      <c r="BH698" s="223">
        <f>IF(N698="sníž. přenesená",J698,0)</f>
        <v>0</v>
      </c>
      <c r="BI698" s="223">
        <f>IF(N698="nulová",J698,0)</f>
        <v>0</v>
      </c>
      <c r="BJ698" s="18" t="s">
        <v>82</v>
      </c>
      <c r="BK698" s="223">
        <f>ROUND(I698*H698,2)</f>
        <v>0</v>
      </c>
      <c r="BL698" s="18" t="s">
        <v>1227</v>
      </c>
      <c r="BM698" s="222" t="s">
        <v>1246</v>
      </c>
    </row>
    <row r="699" s="14" customFormat="1">
      <c r="A699" s="14"/>
      <c r="B699" s="252"/>
      <c r="C699" s="253"/>
      <c r="D699" s="226" t="s">
        <v>154</v>
      </c>
      <c r="E699" s="254" t="s">
        <v>1</v>
      </c>
      <c r="F699" s="255" t="s">
        <v>1247</v>
      </c>
      <c r="G699" s="253"/>
      <c r="H699" s="254" t="s">
        <v>1</v>
      </c>
      <c r="I699" s="256"/>
      <c r="J699" s="253"/>
      <c r="K699" s="253"/>
      <c r="L699" s="257"/>
      <c r="M699" s="258"/>
      <c r="N699" s="259"/>
      <c r="O699" s="259"/>
      <c r="P699" s="259"/>
      <c r="Q699" s="259"/>
      <c r="R699" s="259"/>
      <c r="S699" s="259"/>
      <c r="T699" s="26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1" t="s">
        <v>154</v>
      </c>
      <c r="AU699" s="261" t="s">
        <v>84</v>
      </c>
      <c r="AV699" s="14" t="s">
        <v>82</v>
      </c>
      <c r="AW699" s="14" t="s">
        <v>31</v>
      </c>
      <c r="AX699" s="14" t="s">
        <v>74</v>
      </c>
      <c r="AY699" s="261" t="s">
        <v>134</v>
      </c>
    </row>
    <row r="700" s="14" customFormat="1">
      <c r="A700" s="14"/>
      <c r="B700" s="252"/>
      <c r="C700" s="253"/>
      <c r="D700" s="226" t="s">
        <v>154</v>
      </c>
      <c r="E700" s="254" t="s">
        <v>1</v>
      </c>
      <c r="F700" s="255" t="s">
        <v>1248</v>
      </c>
      <c r="G700" s="253"/>
      <c r="H700" s="254" t="s">
        <v>1</v>
      </c>
      <c r="I700" s="256"/>
      <c r="J700" s="253"/>
      <c r="K700" s="253"/>
      <c r="L700" s="257"/>
      <c r="M700" s="258"/>
      <c r="N700" s="259"/>
      <c r="O700" s="259"/>
      <c r="P700" s="259"/>
      <c r="Q700" s="259"/>
      <c r="R700" s="259"/>
      <c r="S700" s="259"/>
      <c r="T700" s="26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1" t="s">
        <v>154</v>
      </c>
      <c r="AU700" s="261" t="s">
        <v>84</v>
      </c>
      <c r="AV700" s="14" t="s">
        <v>82</v>
      </c>
      <c r="AW700" s="14" t="s">
        <v>31</v>
      </c>
      <c r="AX700" s="14" t="s">
        <v>74</v>
      </c>
      <c r="AY700" s="261" t="s">
        <v>134</v>
      </c>
    </row>
    <row r="701" s="12" customFormat="1">
      <c r="A701" s="12"/>
      <c r="B701" s="224"/>
      <c r="C701" s="225"/>
      <c r="D701" s="226" t="s">
        <v>154</v>
      </c>
      <c r="E701" s="227" t="s">
        <v>1</v>
      </c>
      <c r="F701" s="228" t="s">
        <v>82</v>
      </c>
      <c r="G701" s="225"/>
      <c r="H701" s="229">
        <v>1</v>
      </c>
      <c r="I701" s="230"/>
      <c r="J701" s="225"/>
      <c r="K701" s="225"/>
      <c r="L701" s="231"/>
      <c r="M701" s="232"/>
      <c r="N701" s="233"/>
      <c r="O701" s="233"/>
      <c r="P701" s="233"/>
      <c r="Q701" s="233"/>
      <c r="R701" s="233"/>
      <c r="S701" s="233"/>
      <c r="T701" s="234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T701" s="235" t="s">
        <v>154</v>
      </c>
      <c r="AU701" s="235" t="s">
        <v>84</v>
      </c>
      <c r="AV701" s="12" t="s">
        <v>84</v>
      </c>
      <c r="AW701" s="12" t="s">
        <v>31</v>
      </c>
      <c r="AX701" s="12" t="s">
        <v>74</v>
      </c>
      <c r="AY701" s="235" t="s">
        <v>134</v>
      </c>
    </row>
    <row r="702" s="14" customFormat="1">
      <c r="A702" s="14"/>
      <c r="B702" s="252"/>
      <c r="C702" s="253"/>
      <c r="D702" s="226" t="s">
        <v>154</v>
      </c>
      <c r="E702" s="254" t="s">
        <v>1</v>
      </c>
      <c r="F702" s="255" t="s">
        <v>1190</v>
      </c>
      <c r="G702" s="253"/>
      <c r="H702" s="254" t="s">
        <v>1</v>
      </c>
      <c r="I702" s="256"/>
      <c r="J702" s="253"/>
      <c r="K702" s="253"/>
      <c r="L702" s="257"/>
      <c r="M702" s="258"/>
      <c r="N702" s="259"/>
      <c r="O702" s="259"/>
      <c r="P702" s="259"/>
      <c r="Q702" s="259"/>
      <c r="R702" s="259"/>
      <c r="S702" s="259"/>
      <c r="T702" s="26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1" t="s">
        <v>154</v>
      </c>
      <c r="AU702" s="261" t="s">
        <v>84</v>
      </c>
      <c r="AV702" s="14" t="s">
        <v>82</v>
      </c>
      <c r="AW702" s="14" t="s">
        <v>31</v>
      </c>
      <c r="AX702" s="14" t="s">
        <v>74</v>
      </c>
      <c r="AY702" s="261" t="s">
        <v>134</v>
      </c>
    </row>
    <row r="703" s="14" customFormat="1">
      <c r="A703" s="14"/>
      <c r="B703" s="252"/>
      <c r="C703" s="253"/>
      <c r="D703" s="226" t="s">
        <v>154</v>
      </c>
      <c r="E703" s="254" t="s">
        <v>1</v>
      </c>
      <c r="F703" s="255" t="s">
        <v>1249</v>
      </c>
      <c r="G703" s="253"/>
      <c r="H703" s="254" t="s">
        <v>1</v>
      </c>
      <c r="I703" s="256"/>
      <c r="J703" s="253"/>
      <c r="K703" s="253"/>
      <c r="L703" s="257"/>
      <c r="M703" s="258"/>
      <c r="N703" s="259"/>
      <c r="O703" s="259"/>
      <c r="P703" s="259"/>
      <c r="Q703" s="259"/>
      <c r="R703" s="259"/>
      <c r="S703" s="259"/>
      <c r="T703" s="26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1" t="s">
        <v>154</v>
      </c>
      <c r="AU703" s="261" t="s">
        <v>84</v>
      </c>
      <c r="AV703" s="14" t="s">
        <v>82</v>
      </c>
      <c r="AW703" s="14" t="s">
        <v>31</v>
      </c>
      <c r="AX703" s="14" t="s">
        <v>74</v>
      </c>
      <c r="AY703" s="261" t="s">
        <v>134</v>
      </c>
    </row>
    <row r="704" s="13" customFormat="1">
      <c r="A704" s="13"/>
      <c r="B704" s="236"/>
      <c r="C704" s="237"/>
      <c r="D704" s="226" t="s">
        <v>154</v>
      </c>
      <c r="E704" s="238" t="s">
        <v>1</v>
      </c>
      <c r="F704" s="239" t="s">
        <v>156</v>
      </c>
      <c r="G704" s="237"/>
      <c r="H704" s="240">
        <v>1</v>
      </c>
      <c r="I704" s="241"/>
      <c r="J704" s="237"/>
      <c r="K704" s="237"/>
      <c r="L704" s="242"/>
      <c r="M704" s="243"/>
      <c r="N704" s="244"/>
      <c r="O704" s="244"/>
      <c r="P704" s="244"/>
      <c r="Q704" s="244"/>
      <c r="R704" s="244"/>
      <c r="S704" s="244"/>
      <c r="T704" s="245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6" t="s">
        <v>154</v>
      </c>
      <c r="AU704" s="246" t="s">
        <v>84</v>
      </c>
      <c r="AV704" s="13" t="s">
        <v>139</v>
      </c>
      <c r="AW704" s="13" t="s">
        <v>31</v>
      </c>
      <c r="AX704" s="13" t="s">
        <v>82</v>
      </c>
      <c r="AY704" s="246" t="s">
        <v>134</v>
      </c>
    </row>
    <row r="705" s="2" customFormat="1" ht="16.5" customHeight="1">
      <c r="A705" s="39"/>
      <c r="B705" s="40"/>
      <c r="C705" s="211" t="s">
        <v>1250</v>
      </c>
      <c r="D705" s="211" t="s">
        <v>135</v>
      </c>
      <c r="E705" s="212" t="s">
        <v>1251</v>
      </c>
      <c r="F705" s="213" t="s">
        <v>1252</v>
      </c>
      <c r="G705" s="214" t="s">
        <v>1100</v>
      </c>
      <c r="H705" s="215">
        <v>1</v>
      </c>
      <c r="I705" s="216"/>
      <c r="J705" s="217">
        <f>ROUND(I705*H705,2)</f>
        <v>0</v>
      </c>
      <c r="K705" s="213" t="s">
        <v>1</v>
      </c>
      <c r="L705" s="45"/>
      <c r="M705" s="247" t="s">
        <v>1</v>
      </c>
      <c r="N705" s="248" t="s">
        <v>39</v>
      </c>
      <c r="O705" s="249"/>
      <c r="P705" s="250">
        <f>O705*H705</f>
        <v>0</v>
      </c>
      <c r="Q705" s="250">
        <v>0</v>
      </c>
      <c r="R705" s="250">
        <f>Q705*H705</f>
        <v>0</v>
      </c>
      <c r="S705" s="250">
        <v>0</v>
      </c>
      <c r="T705" s="251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22" t="s">
        <v>1227</v>
      </c>
      <c r="AT705" s="222" t="s">
        <v>135</v>
      </c>
      <c r="AU705" s="222" t="s">
        <v>84</v>
      </c>
      <c r="AY705" s="18" t="s">
        <v>134</v>
      </c>
      <c r="BE705" s="223">
        <f>IF(N705="základní",J705,0)</f>
        <v>0</v>
      </c>
      <c r="BF705" s="223">
        <f>IF(N705="snížená",J705,0)</f>
        <v>0</v>
      </c>
      <c r="BG705" s="223">
        <f>IF(N705="zákl. přenesená",J705,0)</f>
        <v>0</v>
      </c>
      <c r="BH705" s="223">
        <f>IF(N705="sníž. přenesená",J705,0)</f>
        <v>0</v>
      </c>
      <c r="BI705" s="223">
        <f>IF(N705="nulová",J705,0)</f>
        <v>0</v>
      </c>
      <c r="BJ705" s="18" t="s">
        <v>82</v>
      </c>
      <c r="BK705" s="223">
        <f>ROUND(I705*H705,2)</f>
        <v>0</v>
      </c>
      <c r="BL705" s="18" t="s">
        <v>1227</v>
      </c>
      <c r="BM705" s="222" t="s">
        <v>1253</v>
      </c>
    </row>
    <row r="706" s="2" customFormat="1" ht="6.96" customHeight="1">
      <c r="A706" s="39"/>
      <c r="B706" s="67"/>
      <c r="C706" s="68"/>
      <c r="D706" s="68"/>
      <c r="E706" s="68"/>
      <c r="F706" s="68"/>
      <c r="G706" s="68"/>
      <c r="H706" s="68"/>
      <c r="I706" s="68"/>
      <c r="J706" s="68"/>
      <c r="K706" s="68"/>
      <c r="L706" s="45"/>
      <c r="M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</row>
  </sheetData>
  <sheetProtection sheet="1" autoFilter="0" formatColumns="0" formatRows="0" objects="1" scenarios="1" spinCount="100000" saltValue="t1xNoPeLKFZEzBFuNhmKDNBvY8ge7oYXd5c2QPzQf+jInbvoiOe61iPqH228CT2+e5BesvlDoDRdePmAIMXAeQ==" hashValue="iNwjbl826drh1+v46kwn6H+UfWk8xwuEH14nd2G092jaRLFb2nvQ5d5yxPzg505vQ9VhKHCbg+CCt4WVZ+FUQw==" algorithmName="SHA-512" password="CC35"/>
  <autoFilter ref="C125:K70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5_01/468051121"/>
    <hyperlink ref="F139" r:id="rId2" display="https://podminky.urs.cz/item/CS_URS_2025_01/469972111"/>
    <hyperlink ref="F150" r:id="rId3" display="https://podminky.urs.cz/item/CS_URS_2025_01/469972121"/>
    <hyperlink ref="F161" r:id="rId4" display="https://podminky.urs.cz/item/CS_URS_2025_01/469973111"/>
    <hyperlink ref="F172" r:id="rId5" display="https://podminky.urs.cz/item/CS_URS_2025_01/121151113"/>
    <hyperlink ref="F177" r:id="rId6" display="https://podminky.urs.cz/item/CS_URS_2025_01/131213131"/>
    <hyperlink ref="F186" r:id="rId7" display="https://podminky.urs.cz/item/CS_URS_2025_01/132251104"/>
    <hyperlink ref="F198" r:id="rId8" display="https://podminky.urs.cz/item/CS_URS_2025_01/162751117"/>
    <hyperlink ref="F211" r:id="rId9" display="https://podminky.urs.cz/item/CS_URS_2025_01/162751119"/>
    <hyperlink ref="F213" r:id="rId10" display="https://podminky.urs.cz/item/CS_URS_2025_01/171201221"/>
    <hyperlink ref="F216" r:id="rId11" display="https://podminky.urs.cz/item/CS_URS_2025_01/174111101"/>
    <hyperlink ref="F234" r:id="rId12" display="https://podminky.urs.cz/item/CS_URS_2025_01/181351103"/>
    <hyperlink ref="F239" r:id="rId13" display="https://podminky.urs.cz/item/CS_URS_2025_01/181411131"/>
    <hyperlink ref="F247" r:id="rId14" display="https://podminky.urs.cz/item/CS_URS_2025_01/174111102"/>
    <hyperlink ref="F260" r:id="rId15" display="https://podminky.urs.cz/item/CS_URS_2025_01/273313811"/>
    <hyperlink ref="F271" r:id="rId16" display="https://podminky.urs.cz/item/CS_URS_2025_01/274352221"/>
    <hyperlink ref="F282" r:id="rId17" display="https://podminky.urs.cz/item/CS_URS_2025_01/274352222"/>
    <hyperlink ref="F293" r:id="rId18" display="https://podminky.urs.cz/item/CS_URS_2025_01/275313811"/>
    <hyperlink ref="F325" r:id="rId19" display="https://podminky.urs.cz/item/CS_URS_2025_01/451573111"/>
    <hyperlink ref="F332" r:id="rId20" display="https://podminky.urs.cz/item/CS_URS_2025_01/218100001"/>
    <hyperlink ref="F336" r:id="rId21" display="https://podminky.urs.cz/item/CS_URS_2025_01/218100096"/>
    <hyperlink ref="F340" r:id="rId22" display="https://podminky.urs.cz/item/CS_URS_2025_01/218202010"/>
    <hyperlink ref="F344" r:id="rId23" display="https://podminky.urs.cz/item/CS_URS_2025_01/218204002"/>
    <hyperlink ref="F349" r:id="rId24" display="https://podminky.urs.cz/item/CS_URS_2025_01/218204201"/>
    <hyperlink ref="F354" r:id="rId25" display="https://podminky.urs.cz/item/CS_URS_2025_01/218812011"/>
    <hyperlink ref="F360" r:id="rId26" display="https://podminky.urs.cz/item/CS_URS_2025_01/210040741"/>
    <hyperlink ref="F373" r:id="rId27" display="https://podminky.urs.cz/item/CS_URS_2025_01/210040751"/>
    <hyperlink ref="F384" r:id="rId28" display="https://podminky.urs.cz/item/CS_URS_2025_01/210040761"/>
    <hyperlink ref="F397" r:id="rId29" display="https://podminky.urs.cz/item/CS_URS_2025_01/210040771"/>
    <hyperlink ref="F410" r:id="rId30" display="https://podminky.urs.cz/item/CS_URS_2025_01/210100001"/>
    <hyperlink ref="F421" r:id="rId31" display="https://podminky.urs.cz/item/CS_URS_2025_01/210100003"/>
    <hyperlink ref="F429" r:id="rId32" display="https://podminky.urs.cz/item/CS_URS_2025_01/210100151"/>
    <hyperlink ref="F437" r:id="rId33" display="https://podminky.urs.cz/item/CS_URS_2025_01/210203901"/>
    <hyperlink ref="F447" r:id="rId34" display="https://podminky.urs.cz/item/CS_URS_2025_01/210204011"/>
    <hyperlink ref="F457" r:id="rId35" display="https://podminky.urs.cz/item/CS_URS_2025_01/210204201"/>
    <hyperlink ref="F469" r:id="rId36" display="https://podminky.urs.cz/item/CS_URS_2025_01/210812011"/>
    <hyperlink ref="F482" r:id="rId37" display="https://podminky.urs.cz/item/CS_URS_2025_01/210812035"/>
    <hyperlink ref="F489" r:id="rId38" display="https://podminky.urs.cz/item/CS_URS_2025_01/210950202"/>
    <hyperlink ref="F499" r:id="rId39" display="https://podminky.urs.cz/item/CS_URS_2025_01/460671113"/>
    <hyperlink ref="F504" r:id="rId40" display="https://podminky.urs.cz/item/CS_URS_2025_01/460791214"/>
    <hyperlink ref="F511" r:id="rId41" display="https://podminky.urs.cz/item/CS_URS_2025_01/210220020"/>
    <hyperlink ref="F528" r:id="rId42" display="https://podminky.urs.cz/item/CS_URS_2025_01/210220022"/>
    <hyperlink ref="F555" r:id="rId43" display="https://podminky.urs.cz/item/CS_URS_2025_01/210801311"/>
    <hyperlink ref="F564" r:id="rId44" display="https://podminky.urs.cz/item/CS_URS_2025_01/220271601"/>
    <hyperlink ref="F572" r:id="rId45" display="https://podminky.urs.cz/item/CS_URS_2025_01/742110021"/>
    <hyperlink ref="F590" r:id="rId46" display="https://podminky.urs.cz/item/CS_URS_2025_01/210280224"/>
    <hyperlink ref="F592" r:id="rId47" display="https://podminky.urs.cz/item/CS_URS_2025_01/210280351"/>
    <hyperlink ref="F599" r:id="rId48" display="https://podminky.urs.cz/item/CS_URS_2025_01/210280712"/>
    <hyperlink ref="F608" r:id="rId49" display="https://podminky.urs.cz/item/CS_URS_2025_01/210280003"/>
    <hyperlink ref="F610" r:id="rId50" display="https://podminky.urs.cz/item/CS_URS_2025_01/210280211"/>
    <hyperlink ref="F614" r:id="rId51" display="https://podminky.urs.cz/item/CS_URS_2025_01/210280215"/>
    <hyperlink ref="F621" r:id="rId52" display="https://podminky.urs.cz/item/CS_URS_2025_01/210292022"/>
    <hyperlink ref="F623" r:id="rId53" display="https://podminky.urs.cz/item/CS_URS_2025_01/049303000"/>
    <hyperlink ref="F625" r:id="rId54" display="https://podminky.urs.cz/item/CS_URS_2025_01/092203000"/>
    <hyperlink ref="F627" r:id="rId55" display="https://podminky.urs.cz/item/CS_URS_2025_01/013254000"/>
    <hyperlink ref="F629" r:id="rId56" display="https://podminky.urs.cz/item/CS_URS_2025_01/012444000"/>
    <hyperlink ref="F631" r:id="rId57" display="https://podminky.urs.cz/item/CS_URS_2025_01/010001000"/>
    <hyperlink ref="F633" r:id="rId58" display="https://podminky.urs.cz/item/CS_URS_2025_01/031002000"/>
    <hyperlink ref="F635" r:id="rId59" display="https://podminky.urs.cz/item/CS_URS_2025_01/039002000"/>
    <hyperlink ref="F637" r:id="rId60" display="https://podminky.urs.cz/item/CS_URS_2024_02/460010024"/>
    <hyperlink ref="F641" r:id="rId61" display="https://podminky.urs.cz/item/CS_URS_2024_02/460010025"/>
    <hyperlink ref="F645" r:id="rId62" display="https://podminky.urs.cz/item/CS_URS_2024_02/460061141"/>
    <hyperlink ref="F649" r:id="rId63" display="https://podminky.urs.cz/item/CS_URS_2024_02/46006114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Daniel Lipowski</dc:creator>
  <cp:lastModifiedBy>Daniel Lipowski</cp:lastModifiedBy>
  <dcterms:created xsi:type="dcterms:W3CDTF">2025-04-25T09:07:09Z</dcterms:created>
  <dcterms:modified xsi:type="dcterms:W3CDTF">2025-04-25T09:07:16Z</dcterms:modified>
</cp:coreProperties>
</file>